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KU\A RENJA\REVISI RENSTRA - 2020\"/>
    </mc:Choice>
  </mc:AlternateContent>
  <bookViews>
    <workbookView xWindow="0" yWindow="0" windowWidth="20490" windowHeight="7125"/>
  </bookViews>
  <sheets>
    <sheet name="5.1 ben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4" i="1" l="1"/>
  <c r="W64" i="1" s="1"/>
  <c r="R64" i="1"/>
  <c r="P63" i="1"/>
  <c r="N63" i="1"/>
  <c r="L63" i="1"/>
  <c r="R61" i="1"/>
  <c r="X61" i="1" s="1"/>
  <c r="V62" i="1"/>
  <c r="X62" i="1" s="1"/>
  <c r="R62" i="1"/>
  <c r="R60" i="1"/>
  <c r="X60" i="1" s="1"/>
  <c r="R59" i="1"/>
  <c r="X59" i="1" s="1"/>
  <c r="R58" i="1"/>
  <c r="U57" i="1"/>
  <c r="W57" i="1" s="1"/>
  <c r="R57" i="1"/>
  <c r="V57" i="1" s="1"/>
  <c r="X57" i="1" s="1"/>
  <c r="R56" i="1"/>
  <c r="V56" i="1" s="1"/>
  <c r="P55" i="1"/>
  <c r="N55" i="1"/>
  <c r="L55" i="1"/>
  <c r="U54" i="1"/>
  <c r="W54" i="1" s="1"/>
  <c r="R54" i="1"/>
  <c r="V54" i="1" s="1"/>
  <c r="X54" i="1" s="1"/>
  <c r="U53" i="1"/>
  <c r="W53" i="1" s="1"/>
  <c r="R53" i="1"/>
  <c r="V53" i="1" s="1"/>
  <c r="X53" i="1" s="1"/>
  <c r="U52" i="1"/>
  <c r="W52" i="1" s="1"/>
  <c r="R52" i="1"/>
  <c r="V52" i="1" s="1"/>
  <c r="X52" i="1" s="1"/>
  <c r="U51" i="1"/>
  <c r="W51" i="1" s="1"/>
  <c r="R51" i="1"/>
  <c r="V51" i="1" s="1"/>
  <c r="X51" i="1" s="1"/>
  <c r="U50" i="1"/>
  <c r="W50" i="1" s="1"/>
  <c r="R50" i="1"/>
  <c r="P49" i="1"/>
  <c r="N49" i="1"/>
  <c r="L49" i="1"/>
  <c r="V48" i="1"/>
  <c r="X48" i="1" s="1"/>
  <c r="S48" i="1"/>
  <c r="U48" i="1" s="1"/>
  <c r="W48" i="1" s="1"/>
  <c r="R48" i="1"/>
  <c r="S47" i="1"/>
  <c r="U47" i="1" s="1"/>
  <c r="W47" i="1" s="1"/>
  <c r="R47" i="1"/>
  <c r="T47" i="1" s="1"/>
  <c r="P46" i="1"/>
  <c r="N46" i="1"/>
  <c r="L46" i="1"/>
  <c r="S45" i="1"/>
  <c r="U45" i="1" s="1"/>
  <c r="W45" i="1" s="1"/>
  <c r="R45" i="1"/>
  <c r="T45" i="1" s="1"/>
  <c r="V45" i="1" s="1"/>
  <c r="X45" i="1" s="1"/>
  <c r="S44" i="1"/>
  <c r="U44" i="1" s="1"/>
  <c r="W44" i="1" s="1"/>
  <c r="R44" i="1"/>
  <c r="P43" i="1"/>
  <c r="N43" i="1"/>
  <c r="L43" i="1"/>
  <c r="X42" i="1"/>
  <c r="K42" i="1"/>
  <c r="X41" i="1"/>
  <c r="K41" i="1"/>
  <c r="T40" i="1"/>
  <c r="R40" i="1"/>
  <c r="P40" i="1"/>
  <c r="N40" i="1"/>
  <c r="L40" i="1"/>
  <c r="V38" i="1"/>
  <c r="X38" i="1" s="1"/>
  <c r="U38" i="1"/>
  <c r="W38" i="1" s="1"/>
  <c r="V37" i="1"/>
  <c r="X37" i="1" s="1"/>
  <c r="U37" i="1"/>
  <c r="W37" i="1" s="1"/>
  <c r="R36" i="1"/>
  <c r="V36" i="1" s="1"/>
  <c r="X36" i="1" s="1"/>
  <c r="U35" i="1"/>
  <c r="W35" i="1" s="1"/>
  <c r="R35" i="1"/>
  <c r="V35" i="1" s="1"/>
  <c r="X35" i="1" s="1"/>
  <c r="V34" i="1"/>
  <c r="X34" i="1" s="1"/>
  <c r="S34" i="1"/>
  <c r="U34" i="1" s="1"/>
  <c r="W34" i="1" s="1"/>
  <c r="S33" i="1"/>
  <c r="U33" i="1" s="1"/>
  <c r="W33" i="1" s="1"/>
  <c r="R33" i="1"/>
  <c r="V32" i="1"/>
  <c r="X32" i="1" s="1"/>
  <c r="U32" i="1"/>
  <c r="W32" i="1" s="1"/>
  <c r="R32" i="1"/>
  <c r="P30" i="1"/>
  <c r="N30" i="1"/>
  <c r="L30" i="1"/>
  <c r="U29" i="1"/>
  <c r="W29" i="1" s="1"/>
  <c r="R29" i="1"/>
  <c r="V29" i="1" s="1"/>
  <c r="X29" i="1" s="1"/>
  <c r="R24" i="1"/>
  <c r="X24" i="1" s="1"/>
  <c r="R23" i="1"/>
  <c r="V23" i="1" s="1"/>
  <c r="X23" i="1" s="1"/>
  <c r="X22" i="1"/>
  <c r="U28" i="1"/>
  <c r="W28" i="1" s="1"/>
  <c r="R28" i="1"/>
  <c r="V28" i="1" s="1"/>
  <c r="X28" i="1" s="1"/>
  <c r="R21" i="1"/>
  <c r="X21" i="1" s="1"/>
  <c r="R20" i="1"/>
  <c r="V20" i="1" s="1"/>
  <c r="X20" i="1" s="1"/>
  <c r="R19" i="1"/>
  <c r="V19" i="1" s="1"/>
  <c r="X19" i="1" s="1"/>
  <c r="R18" i="1"/>
  <c r="X18" i="1" s="1"/>
  <c r="R17" i="1"/>
  <c r="X17" i="1" s="1"/>
  <c r="R16" i="1"/>
  <c r="V16" i="1" s="1"/>
  <c r="X16" i="1" s="1"/>
  <c r="V27" i="1"/>
  <c r="X27" i="1" s="1"/>
  <c r="R27" i="1"/>
  <c r="R14" i="1"/>
  <c r="V14" i="1" s="1"/>
  <c r="X14" i="1" s="1"/>
  <c r="R13" i="1"/>
  <c r="V13" i="1" s="1"/>
  <c r="X13" i="1" s="1"/>
  <c r="V26" i="1"/>
  <c r="X26" i="1" s="1"/>
  <c r="R26" i="1"/>
  <c r="R12" i="1"/>
  <c r="V25" i="1"/>
  <c r="X25" i="1" s="1"/>
  <c r="R25" i="1"/>
  <c r="V11" i="1"/>
  <c r="X11" i="1" s="1"/>
  <c r="R11" i="1"/>
  <c r="P10" i="1"/>
  <c r="N10" i="1"/>
  <c r="L10" i="1"/>
  <c r="V40" i="1" l="1"/>
  <c r="R43" i="1"/>
  <c r="R63" i="1"/>
  <c r="R46" i="1"/>
  <c r="T43" i="1"/>
  <c r="R10" i="1"/>
  <c r="T10" i="1"/>
  <c r="R30" i="1"/>
  <c r="R49" i="1"/>
  <c r="R55" i="1"/>
  <c r="X40" i="1"/>
  <c r="V50" i="1"/>
  <c r="T49" i="1"/>
  <c r="V47" i="1"/>
  <c r="T46" i="1"/>
  <c r="T63" i="1"/>
  <c r="X56" i="1"/>
  <c r="V12" i="1"/>
  <c r="V44" i="1" l="1"/>
  <c r="X44" i="1" s="1"/>
  <c r="X43" i="1" s="1"/>
  <c r="T30" i="1"/>
  <c r="V33" i="1"/>
  <c r="V10" i="1"/>
  <c r="X12" i="1"/>
  <c r="X10" i="1" s="1"/>
  <c r="X47" i="1"/>
  <c r="X46" i="1" s="1"/>
  <c r="V46" i="1"/>
  <c r="T55" i="1"/>
  <c r="X64" i="1"/>
  <c r="X63" i="1" s="1"/>
  <c r="V63" i="1"/>
  <c r="X50" i="1"/>
  <c r="X49" i="1" s="1"/>
  <c r="V49" i="1"/>
  <c r="V43" i="1" l="1"/>
  <c r="X33" i="1"/>
  <c r="X30" i="1" s="1"/>
  <c r="V30" i="1"/>
  <c r="X58" i="1"/>
  <c r="X55" i="1" s="1"/>
  <c r="V55" i="1"/>
</calcChain>
</file>

<file path=xl/sharedStrings.xml><?xml version="1.0" encoding="utf-8"?>
<sst xmlns="http://schemas.openxmlformats.org/spreadsheetml/2006/main" count="450" uniqueCount="182">
  <si>
    <t xml:space="preserve"> </t>
  </si>
  <si>
    <t>PERANGKAT DAERAH : KECAMATAN BENER</t>
  </si>
  <si>
    <t>Tujuan</t>
  </si>
  <si>
    <t>Sasaran</t>
  </si>
  <si>
    <t>Indicator Sasaran</t>
  </si>
  <si>
    <t>Kode</t>
  </si>
  <si>
    <t>Program dan Kegiatan</t>
  </si>
  <si>
    <t>Indicator Kinerja Program (outcame) dan Kegiatan (output)</t>
  </si>
  <si>
    <t>Data Capaian pada Tahun Awal Perencanaan</t>
  </si>
  <si>
    <t>Target Kinerja Program dan Kerangka Pendanaan</t>
  </si>
  <si>
    <t>Unit Kerja Perangkat Daerah Penanggungjawab</t>
  </si>
  <si>
    <t>Lokasi</t>
  </si>
  <si>
    <t>Tahun 6</t>
  </si>
  <si>
    <t>Kondisi Kinerja pada akhir periode Renstra Perangkat Daerah</t>
  </si>
  <si>
    <t>Target</t>
  </si>
  <si>
    <t>Rp</t>
  </si>
  <si>
    <t>Mewujudkan tata kelola pemerintahan yang baik</t>
  </si>
  <si>
    <t>Prosentase penyelesaian permasalahan bidang pemerin tahan, pemba ngunan dan kemasyarakatan</t>
  </si>
  <si>
    <t>Program Pelayanan Administrasi Perkantoran</t>
  </si>
  <si>
    <t>Penyediaan jasa surat menyurat</t>
  </si>
  <si>
    <t>Benda pos / materai</t>
  </si>
  <si>
    <t>12 bulan</t>
  </si>
  <si>
    <t>Kec Bener</t>
  </si>
  <si>
    <t>Kec. Bener</t>
  </si>
  <si>
    <t>Pengelolaan Surat-menyurat dan Kearsipan</t>
  </si>
  <si>
    <t>Layanan surat-menyurat dan kearsipan</t>
  </si>
  <si>
    <t>Penyediaan jasa komunikasi, sumber daya air dan listrik</t>
  </si>
  <si>
    <t>Jasa komuni kasi, sumber daya air &amp; listrik serta tambah daya</t>
  </si>
  <si>
    <t>Penyediaan Layanan Komunikasi, Informasi, Sumber Daya Air dan Listrik</t>
  </si>
  <si>
    <t>Layanan komunikasi, informasi, sumber daya air dan listrik, peralatan dan perlengkapan listrik</t>
  </si>
  <si>
    <t>Penyediaan jasa administrasi keuangan</t>
  </si>
  <si>
    <t>Jasa adminis trasi keuang an</t>
  </si>
  <si>
    <t>Penyediaan jasa kebersihan kantor</t>
  </si>
  <si>
    <t>Jasa keber sihan kantor</t>
  </si>
  <si>
    <t>Pengelolaan Kebersihan Kantor</t>
  </si>
  <si>
    <t>Layanan kebersihan kantor</t>
  </si>
  <si>
    <t>Penyediaan jasa perbaikan peralatan kerja</t>
  </si>
  <si>
    <t>Jasa perbaikan alat kerja</t>
  </si>
  <si>
    <t>2 orang</t>
  </si>
  <si>
    <t>Penyediaan alat tulis kantor</t>
  </si>
  <si>
    <t>Alat tulis kantor</t>
  </si>
  <si>
    <t>20 jenis</t>
  </si>
  <si>
    <t>39 jenis</t>
  </si>
  <si>
    <t>40 jenis</t>
  </si>
  <si>
    <t>Penyediaan barang cetakan dan penggandaan</t>
  </si>
  <si>
    <t>Cetakan penggandaan</t>
  </si>
  <si>
    <t>5 jenis 12.670 penggandaan</t>
  </si>
  <si>
    <t>3 jenis 22.424 penggandaan</t>
  </si>
  <si>
    <t>3 jenis</t>
  </si>
  <si>
    <t>Penyediaan komponen instalasi listrik/penerangan bangunan kantor</t>
  </si>
  <si>
    <t>Komponen alat alat listrik</t>
  </si>
  <si>
    <t>8 jenis</t>
  </si>
  <si>
    <t>15 jenis</t>
  </si>
  <si>
    <t>Penyediaan peralatan rumah tangga</t>
  </si>
  <si>
    <t>Peralatan rumah tangga</t>
  </si>
  <si>
    <t>9 jenis</t>
  </si>
  <si>
    <t>Penyediaan bahan bacaan dan peraturan perundang-undangan</t>
  </si>
  <si>
    <t>surat kabar</t>
  </si>
  <si>
    <t>2 jenis</t>
  </si>
  <si>
    <t>Penyediaan makanan dan minuman</t>
  </si>
  <si>
    <t>Makanan dan minuman</t>
  </si>
  <si>
    <t>11 bulan</t>
  </si>
  <si>
    <t>Koordinasi dan Konsultasi Internal dan Eksternal</t>
  </si>
  <si>
    <t>Layanan rapat-rapat koordinasi dan konsultasi</t>
  </si>
  <si>
    <t>6 kali</t>
  </si>
  <si>
    <t>8 kali</t>
  </si>
  <si>
    <t>Rapat-rapat kordinasi dan konsultasi ke luar daerah</t>
  </si>
  <si>
    <t>Koordinasi dan konsultasi ke luar daerah</t>
  </si>
  <si>
    <t>Rapat-rapat kordinasi dan konsultasi ke dalam daerah</t>
  </si>
  <si>
    <t>Koordinasi dan konsultasi kedalam daerah</t>
  </si>
  <si>
    <t>247 Kali</t>
  </si>
  <si>
    <t>247 kali</t>
  </si>
  <si>
    <t>255 kali</t>
  </si>
  <si>
    <t>Penyediaan peralatan kebersihan dan bahan pembersih</t>
  </si>
  <si>
    <t>Alat kebersihan dan bahan pembersih</t>
  </si>
  <si>
    <t>10 jenis</t>
  </si>
  <si>
    <t xml:space="preserve">20 jenis </t>
  </si>
  <si>
    <t>Pengelolaan Keamanan Kantor</t>
  </si>
  <si>
    <t>Layanan keamanan kantor</t>
  </si>
  <si>
    <t>Program peningkatan sarana dan prasarana aparatur</t>
  </si>
  <si>
    <t>Pengadaan Komputer</t>
  </si>
  <si>
    <t>Komputer dan printer</t>
  </si>
  <si>
    <t>1  unit</t>
  </si>
  <si>
    <t>1 unit</t>
  </si>
  <si>
    <t>Pengadaan Kendaraan Dinas/Operasional</t>
  </si>
  <si>
    <t>Kendaraan roda 2</t>
  </si>
  <si>
    <t>Pemeliharaan rutin/berkala gedung kantor</t>
  </si>
  <si>
    <t>Pemeliharaan gedung kantor</t>
  </si>
  <si>
    <r>
      <t>502 M</t>
    </r>
    <r>
      <rPr>
        <vertAlign val="superscript"/>
        <sz val="7"/>
        <color indexed="8"/>
        <rFont val="Bookman Old Style"/>
        <family val="1"/>
      </rPr>
      <t>3</t>
    </r>
  </si>
  <si>
    <t>Pemeliharaan rutin/berkala kendaraan dinas/operasional</t>
  </si>
  <si>
    <t>Pemeliharaan kendaraan dinas</t>
  </si>
  <si>
    <t>roda 4 : 1 unit, roda 2 : 8 unit</t>
  </si>
  <si>
    <t>roda 4 : 1 unit, roda 2 : 10 unit</t>
  </si>
  <si>
    <t>Pemeliharaan Rutin/ Berkala Peralatan dan Perlengkapan Kantor</t>
  </si>
  <si>
    <t>7 Unit</t>
  </si>
  <si>
    <t>Pemeliharaan rutin/berkala komputer</t>
  </si>
  <si>
    <t>Pemeliharaan komputer/printer</t>
  </si>
  <si>
    <t xml:space="preserve">7 Unit </t>
  </si>
  <si>
    <t>8 unit</t>
  </si>
  <si>
    <t>Pengadaan Peralatan dan Perlengkapan Kantor</t>
  </si>
  <si>
    <t>Peralatan kantor dan perlengkapan kantor kantor</t>
  </si>
  <si>
    <t>11 unit</t>
  </si>
  <si>
    <t>15 unit</t>
  </si>
  <si>
    <t>Pakaian dinas pegawai dan perlengkapannya yang diadakan</t>
  </si>
  <si>
    <t>30 stel</t>
  </si>
  <si>
    <t>Penyediaan Peralatan dan Perlengkapan Kantor</t>
  </si>
  <si>
    <t>Tersediaanya 1 buah meja rapat dan 10 buah kursi lipat</t>
  </si>
  <si>
    <t>Program peningkatan kapasitas sumber daya aparatur</t>
  </si>
  <si>
    <t>Prosentase kompetensi pegawai sesuai dengan bidang tugasnya</t>
  </si>
  <si>
    <t>Pembinaan aparatur pemerintah tingkat kecamatan</t>
  </si>
  <si>
    <t>Pelatihan internet bagi aparatur se Kecamatan Bener</t>
  </si>
  <si>
    <t>2 dokumen</t>
  </si>
  <si>
    <t>Pendidikan Dan Pelatihan Aparatur</t>
  </si>
  <si>
    <t>Aparatur yang meningkat kualifikasi, kapasitas dan kinerjanya</t>
  </si>
  <si>
    <t>20 orang</t>
  </si>
  <si>
    <t>Program peningkatan pengembangan sistem pelaporan capaian kinerja dan keuangan</t>
  </si>
  <si>
    <t>Penyusunan Pelaporan Keuangan</t>
  </si>
  <si>
    <t>Lap keuangan bulanan triwulanan semesteran dan tahunan</t>
  </si>
  <si>
    <t>18 dokumen</t>
  </si>
  <si>
    <t>Penyusunan Perencanaan dan Evaluasi Pelaporan</t>
  </si>
  <si>
    <t>Dokumen RENJA, RKA, DPA, RKT, LAKIP, LKPJ</t>
  </si>
  <si>
    <t>6 dokumen</t>
  </si>
  <si>
    <t>8 dokumen</t>
  </si>
  <si>
    <t>Program penyusunan data dasar pembangunan</t>
  </si>
  <si>
    <t>Up Dating Data Base Kecamatan</t>
  </si>
  <si>
    <t>keseragaman data pembangunan kecamatan</t>
  </si>
  <si>
    <t>Penyusunan Data Dasar Pembangunan</t>
  </si>
  <si>
    <t>Program Koordinasi Tingkat Kecamatan</t>
  </si>
  <si>
    <t>Koordinasi Pelaksanaan Kegiatan di Bidang Pemerintahan</t>
  </si>
  <si>
    <t>Koordinasi Pelaksanaan Kegiatan di Bidang Pembangunan</t>
  </si>
  <si>
    <t>Koordinasi Pelaksanaan Kegiatan di Bidang Tramtibum</t>
  </si>
  <si>
    <t>Koordinasi Pelaksanaan Kegiatan Bidang Pemberdayaan Masyarakat</t>
  </si>
  <si>
    <t>1 jenis</t>
  </si>
  <si>
    <t>Koordinasi Pelaksanaan Kegiatan di Bidang Kemasyarakatan</t>
  </si>
  <si>
    <t>Program Pembinaan Desa/Kelurahan</t>
  </si>
  <si>
    <t>Pembinaan Desa/kel bidang Pemerintahan</t>
  </si>
  <si>
    <t>3 hal</t>
  </si>
  <si>
    <t>Pembinaan Desa/kel bidang Pembangunan</t>
  </si>
  <si>
    <t>Pembinaan Desa/kel bidang Kemasyarakatan</t>
  </si>
  <si>
    <t>1 hal</t>
  </si>
  <si>
    <t>Pembinaan Desa/Kelurahan Bidang Pemberdayaan Masyarakat</t>
  </si>
  <si>
    <t>Pembinaan desa/kel bidang Tramtibum</t>
  </si>
  <si>
    <t>Pembinaan desa/kelurahan dalam Penyelenggaraan Penanggulangan Kemiskinan</t>
  </si>
  <si>
    <t>Desa/kelurahan yang dibina dalam penyelenggaraan penanggulangan kemiskinan</t>
  </si>
  <si>
    <t>28 desa</t>
  </si>
  <si>
    <t>Koordinasi Penanggulangan kemiskinan kecamatan</t>
  </si>
  <si>
    <t>Program Pelayanan Masyarakat</t>
  </si>
  <si>
    <t>Pelayanan Terpadu Kecamatan</t>
  </si>
  <si>
    <t>7 jenis</t>
  </si>
  <si>
    <t>26 jenis, 4 jenis</t>
  </si>
  <si>
    <t>4 jenis</t>
  </si>
  <si>
    <t>Persentase Layanan Administrasi Perkantoran</t>
  </si>
  <si>
    <t>Persentase sarana prasa rana aparatur yg berfungsi dengan baik</t>
  </si>
  <si>
    <t>Persentase jumlah desa/krl yang terbina</t>
  </si>
  <si>
    <t>Prosentase  realisasi fisik keuangan terkendali</t>
  </si>
  <si>
    <t>Persentase ketersediaan data</t>
  </si>
  <si>
    <t>Persentase jumlah permohonan pelayanan yang tertangani</t>
  </si>
  <si>
    <t>Meningkatnya dukungan kinerja perangkat daerah</t>
  </si>
  <si>
    <t>Cakupan dukungan terhadap kinerja perangkat daerah</t>
  </si>
  <si>
    <t>Optimalisasi fungsi camat dlm rangka meningkatkan koordinasi penyelengga raan pemerin tahan, pela yanan publik dan pemberda yaan masya rakat desa</t>
  </si>
  <si>
    <t xml:space="preserve">Capaian penyelesaian permasalahan bid pemerin tahan, pem bangunan, trantibum &amp; pemberda yaan masya rakat </t>
  </si>
  <si>
    <t xml:space="preserve">Penanganan permasalah an bid peme rintahan </t>
  </si>
  <si>
    <t xml:space="preserve">Penanganan permasalah an bid pem bangunan </t>
  </si>
  <si>
    <t>Penanganan permasalah an bid tran tibum</t>
  </si>
  <si>
    <t>Penanganan permasalah an bid pem berdayaan masyarakat</t>
  </si>
  <si>
    <t>Penanganan permasalah an bid kemasyarakatan</t>
  </si>
  <si>
    <t>Peningkatan kapasitas desa / kel</t>
  </si>
  <si>
    <t xml:space="preserve">Peningkatan kapasitas desa / kelurah an </t>
  </si>
  <si>
    <t>Cakupan desa/kel dgn penduduk miskin yg meningkat kapasitasnya</t>
  </si>
  <si>
    <t>TABEL 5.1</t>
  </si>
  <si>
    <t>RENCANA PROGRAM, KEGIATAN, INDIKATOR KINERJA, KELOMPOK SASARAN DAN PENDANAAN INDIKATIF</t>
  </si>
  <si>
    <t>Camat Bener</t>
  </si>
  <si>
    <t>AGUS WIDIYANTO, S.IP, M.Si</t>
  </si>
  <si>
    <t>NIP. 19720827 199303 1 006</t>
  </si>
  <si>
    <t>Layanan PATEN</t>
  </si>
  <si>
    <t>10 kali</t>
  </si>
  <si>
    <t>Peralatan dan perlengkapan  kantor yang dipelihara rutin/berkala</t>
  </si>
  <si>
    <t>Penyediaan Pakaian Dinas Pegawai dan Perlengkapannya</t>
  </si>
  <si>
    <t>15 dok</t>
  </si>
  <si>
    <t>5 dok</t>
  </si>
  <si>
    <t>7 dok</t>
  </si>
  <si>
    <t>10 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</si>
</sst>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indexed="8"/>
      <name val="Bookman Old Style"/>
      <family val="1"/>
    </font>
    <font>
      <sz val="7"/>
      <color indexed="8"/>
      <name val="Bookman Old Style"/>
      <family val="1"/>
    </font>
    <font>
      <sz val="9"/>
      <color indexed="8"/>
      <name val="Bookman Old Style"/>
      <family val="1"/>
    </font>
    <font>
      <b/>
      <sz val="9"/>
      <color indexed="8"/>
      <name val="Arial Narrow"/>
      <family val="2"/>
    </font>
    <font>
      <b/>
      <sz val="7"/>
      <color indexed="8"/>
      <name val="Bookman Old Style"/>
      <family val="1"/>
    </font>
    <font>
      <sz val="11"/>
      <color indexed="8"/>
      <name val="Calibri"/>
      <family val="2"/>
      <charset val="1"/>
    </font>
    <font>
      <sz val="7"/>
      <color theme="1"/>
      <name val="Bookman Old Style"/>
      <family val="1"/>
    </font>
    <font>
      <vertAlign val="superscript"/>
      <sz val="7"/>
      <color indexed="8"/>
      <name val="Bookman Old Style"/>
      <family val="1"/>
    </font>
    <font>
      <sz val="7"/>
      <name val="Bookman Old Style"/>
      <family val="1"/>
    </font>
    <font>
      <b/>
      <sz val="8"/>
      <color theme="1"/>
      <name val="Calibri"/>
      <family val="2"/>
      <scheme val="minor"/>
    </font>
    <font>
      <sz val="8"/>
      <color theme="1"/>
      <name val="Bookman Old Style"/>
      <family val="1"/>
    </font>
    <font>
      <b/>
      <sz val="8"/>
      <color theme="1"/>
      <name val="Bookman Old Style"/>
      <family val="1"/>
    </font>
    <font>
      <sz val="8"/>
      <color indexed="8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7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vertical="top" wrapText="1" readingOrder="1"/>
    </xf>
    <xf numFmtId="0" fontId="6" fillId="0" borderId="15" xfId="0" applyFont="1" applyFill="1" applyBorder="1" applyAlignment="1">
      <alignment vertical="top" wrapText="1"/>
    </xf>
    <xf numFmtId="9" fontId="3" fillId="0" borderId="15" xfId="0" applyNumberFormat="1" applyFont="1" applyFill="1" applyBorder="1" applyAlignment="1">
      <alignment horizontal="center" vertical="top"/>
    </xf>
    <xf numFmtId="9" fontId="6" fillId="0" borderId="15" xfId="0" applyNumberFormat="1" applyFont="1" applyFill="1" applyBorder="1" applyAlignment="1">
      <alignment vertical="top"/>
    </xf>
    <xf numFmtId="41" fontId="6" fillId="0" borderId="15" xfId="1" applyFont="1" applyBorder="1" applyAlignment="1">
      <alignment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/>
    </xf>
    <xf numFmtId="41" fontId="3" fillId="2" borderId="16" xfId="1" applyFont="1" applyFill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3" fillId="0" borderId="16" xfId="0" applyFont="1" applyBorder="1" applyAlignment="1">
      <alignment vertical="top" wrapText="1" readingOrder="1"/>
    </xf>
    <xf numFmtId="0" fontId="8" fillId="0" borderId="16" xfId="0" applyFont="1" applyBorder="1"/>
    <xf numFmtId="0" fontId="6" fillId="0" borderId="16" xfId="0" applyFont="1" applyBorder="1" applyAlignment="1">
      <alignment vertical="top" wrapText="1" readingOrder="1"/>
    </xf>
    <xf numFmtId="0" fontId="6" fillId="0" borderId="16" xfId="0" applyFont="1" applyBorder="1" applyAlignment="1">
      <alignment vertical="top" wrapText="1"/>
    </xf>
    <xf numFmtId="9" fontId="6" fillId="0" borderId="16" xfId="0" applyNumberFormat="1" applyFont="1" applyFill="1" applyBorder="1" applyAlignment="1">
      <alignment vertical="top"/>
    </xf>
    <xf numFmtId="41" fontId="6" fillId="2" borderId="16" xfId="1" applyNumberFormat="1" applyFont="1" applyFill="1" applyBorder="1" applyAlignment="1">
      <alignment vertical="top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left" vertical="top" wrapText="1" indent="1"/>
    </xf>
    <xf numFmtId="0" fontId="8" fillId="3" borderId="21" xfId="0" applyFont="1" applyFill="1" applyBorder="1" applyAlignment="1">
      <alignment horizontal="left" vertical="top" wrapText="1"/>
    </xf>
    <xf numFmtId="0" fontId="8" fillId="3" borderId="22" xfId="0" applyFont="1" applyFill="1" applyBorder="1" applyAlignment="1">
      <alignment horizontal="left" vertical="top" wrapText="1" indent="1"/>
    </xf>
    <xf numFmtId="0" fontId="8" fillId="3" borderId="23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top" wrapText="1" indent="1"/>
    </xf>
    <xf numFmtId="0" fontId="8" fillId="3" borderId="17" xfId="0" applyFont="1" applyFill="1" applyBorder="1" applyAlignment="1">
      <alignment horizontal="left" vertical="top" wrapText="1"/>
    </xf>
    <xf numFmtId="0" fontId="8" fillId="3" borderId="17" xfId="2" applyFont="1" applyFill="1" applyBorder="1" applyAlignment="1">
      <alignment vertical="top" wrapText="1"/>
    </xf>
    <xf numFmtId="0" fontId="8" fillId="0" borderId="24" xfId="0" applyFont="1" applyBorder="1"/>
    <xf numFmtId="0" fontId="3" fillId="0" borderId="24" xfId="0" applyFont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41" fontId="3" fillId="2" borderId="24" xfId="1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top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1" fillId="0" borderId="2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2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71"/>
  <sheetViews>
    <sheetView tabSelected="1" topLeftCell="A7" zoomScale="110" zoomScaleNormal="110" workbookViewId="0">
      <pane ySplit="3330" activePane="bottomLeft"/>
      <selection activeCell="A9" sqref="A9"/>
      <selection pane="bottomLeft" activeCell="T1" sqref="T1"/>
    </sheetView>
  </sheetViews>
  <sheetFormatPr defaultRowHeight="15" x14ac:dyDescent="0.25"/>
  <cols>
    <col min="1" max="1" width="6.42578125" customWidth="1"/>
    <col min="2" max="2" width="7" customWidth="1"/>
    <col min="3" max="3" width="8.140625" customWidth="1"/>
    <col min="4" max="7" width="1.42578125" customWidth="1"/>
    <col min="8" max="8" width="17.140625" customWidth="1"/>
    <col min="9" max="9" width="19.140625" customWidth="1"/>
    <col min="10" max="10" width="7.7109375" customWidth="1"/>
    <col min="11" max="11" width="6.140625" customWidth="1"/>
    <col min="12" max="12" width="10.28515625" customWidth="1"/>
    <col min="13" max="13" width="4.85546875" customWidth="1"/>
    <col min="14" max="14" width="11.140625" customWidth="1"/>
    <col min="15" max="15" width="6" customWidth="1"/>
    <col min="16" max="16" width="10.85546875" customWidth="1"/>
    <col min="17" max="17" width="6.28515625" customWidth="1"/>
    <col min="18" max="18" width="11.42578125" customWidth="1"/>
    <col min="19" max="19" width="5.5703125" customWidth="1"/>
    <col min="20" max="20" width="11.140625" customWidth="1"/>
    <col min="21" max="21" width="6" customWidth="1"/>
    <col min="22" max="22" width="11.28515625" customWidth="1"/>
    <col min="23" max="23" width="5.7109375" customWidth="1"/>
    <col min="24" max="24" width="10.85546875" bestFit="1" customWidth="1"/>
    <col min="25" max="25" width="8.140625" customWidth="1"/>
    <col min="26" max="26" width="7.28515625" customWidth="1"/>
  </cols>
  <sheetData>
    <row r="1" spans="1:28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1"/>
    </row>
    <row r="2" spans="1:28" x14ac:dyDescent="0.25">
      <c r="A2" s="60" t="s">
        <v>169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1"/>
    </row>
    <row r="3" spans="1:28" x14ac:dyDescent="0.25">
      <c r="A3" s="60" t="s">
        <v>170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1"/>
    </row>
    <row r="4" spans="1:28" x14ac:dyDescent="0.2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1"/>
    </row>
    <row r="5" spans="1:28" ht="15.75" thickBot="1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</row>
    <row r="6" spans="1:28" ht="57.75" customHeight="1" thickBot="1" x14ac:dyDescent="0.3">
      <c r="A6" s="57" t="s">
        <v>2</v>
      </c>
      <c r="B6" s="57" t="s">
        <v>3</v>
      </c>
      <c r="C6" s="57" t="s">
        <v>4</v>
      </c>
      <c r="D6" s="65" t="s">
        <v>5</v>
      </c>
      <c r="E6" s="66"/>
      <c r="F6" s="66"/>
      <c r="G6" s="67"/>
      <c r="H6" s="57" t="s">
        <v>6</v>
      </c>
      <c r="I6" s="57" t="s">
        <v>7</v>
      </c>
      <c r="J6" s="57" t="s">
        <v>8</v>
      </c>
      <c r="K6" s="62" t="s">
        <v>9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3"/>
      <c r="Y6" s="57" t="s">
        <v>10</v>
      </c>
      <c r="Z6" s="57" t="s">
        <v>11</v>
      </c>
    </row>
    <row r="7" spans="1:28" ht="38.25" customHeight="1" thickBot="1" x14ac:dyDescent="0.3">
      <c r="A7" s="58"/>
      <c r="B7" s="58"/>
      <c r="C7" s="58"/>
      <c r="D7" s="68"/>
      <c r="E7" s="69"/>
      <c r="F7" s="69"/>
      <c r="G7" s="70"/>
      <c r="H7" s="58"/>
      <c r="I7" s="58"/>
      <c r="J7" s="58"/>
      <c r="K7" s="62">
        <v>2016</v>
      </c>
      <c r="L7" s="63"/>
      <c r="M7" s="62">
        <v>2017</v>
      </c>
      <c r="N7" s="63"/>
      <c r="O7" s="62">
        <v>2018</v>
      </c>
      <c r="P7" s="63"/>
      <c r="Q7" s="62">
        <v>2019</v>
      </c>
      <c r="R7" s="63"/>
      <c r="S7" s="62">
        <v>2020</v>
      </c>
      <c r="T7" s="63"/>
      <c r="U7" s="62" t="s">
        <v>12</v>
      </c>
      <c r="V7" s="63"/>
      <c r="W7" s="62" t="s">
        <v>13</v>
      </c>
      <c r="X7" s="63"/>
      <c r="Y7" s="58"/>
      <c r="Z7" s="58"/>
    </row>
    <row r="8" spans="1:28" ht="27.75" thickBot="1" x14ac:dyDescent="0.3">
      <c r="A8" s="59"/>
      <c r="B8" s="59"/>
      <c r="C8" s="59"/>
      <c r="D8" s="71"/>
      <c r="E8" s="72"/>
      <c r="F8" s="72"/>
      <c r="G8" s="73"/>
      <c r="H8" s="59"/>
      <c r="I8" s="59"/>
      <c r="J8" s="59"/>
      <c r="K8" s="3" t="s">
        <v>14</v>
      </c>
      <c r="L8" s="3" t="s">
        <v>15</v>
      </c>
      <c r="M8" s="3" t="s">
        <v>14</v>
      </c>
      <c r="N8" s="3" t="s">
        <v>15</v>
      </c>
      <c r="O8" s="3" t="s">
        <v>14</v>
      </c>
      <c r="P8" s="3" t="s">
        <v>15</v>
      </c>
      <c r="Q8" s="3" t="s">
        <v>14</v>
      </c>
      <c r="R8" s="3" t="s">
        <v>15</v>
      </c>
      <c r="S8" s="3" t="s">
        <v>14</v>
      </c>
      <c r="T8" s="3" t="s">
        <v>15</v>
      </c>
      <c r="U8" s="3" t="s">
        <v>14</v>
      </c>
      <c r="V8" s="3" t="s">
        <v>15</v>
      </c>
      <c r="W8" s="3" t="s">
        <v>14</v>
      </c>
      <c r="X8" s="3" t="s">
        <v>15</v>
      </c>
      <c r="Y8" s="59"/>
      <c r="Z8" s="59"/>
    </row>
    <row r="9" spans="1:28" ht="15.75" thickBot="1" x14ac:dyDescent="0.3">
      <c r="A9" s="4">
        <v>1</v>
      </c>
      <c r="B9" s="3">
        <v>2</v>
      </c>
      <c r="C9" s="3">
        <v>3</v>
      </c>
      <c r="D9" s="62">
        <v>4</v>
      </c>
      <c r="E9" s="64"/>
      <c r="F9" s="64"/>
      <c r="G9" s="63"/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</row>
    <row r="10" spans="1:28" ht="79.5" customHeight="1" x14ac:dyDescent="0.25">
      <c r="A10" s="48" t="s">
        <v>16</v>
      </c>
      <c r="B10" s="48" t="s">
        <v>157</v>
      </c>
      <c r="C10" s="48" t="s">
        <v>158</v>
      </c>
      <c r="D10" s="5"/>
      <c r="E10" s="5"/>
      <c r="F10" s="5"/>
      <c r="G10" s="5"/>
      <c r="H10" s="6" t="s">
        <v>18</v>
      </c>
      <c r="I10" s="7" t="s">
        <v>151</v>
      </c>
      <c r="J10" s="8">
        <v>1</v>
      </c>
      <c r="K10" s="9">
        <v>1</v>
      </c>
      <c r="L10" s="10">
        <f>SUM(L11:L29)</f>
        <v>82598000</v>
      </c>
      <c r="M10" s="9">
        <v>1</v>
      </c>
      <c r="N10" s="10">
        <f>SUM(N11:N29)</f>
        <v>103927000</v>
      </c>
      <c r="O10" s="9">
        <v>1</v>
      </c>
      <c r="P10" s="10">
        <f>SUM(P11:P29)</f>
        <v>111665000</v>
      </c>
      <c r="Q10" s="9">
        <v>1</v>
      </c>
      <c r="R10" s="10">
        <f>SUM(R11:R29)</f>
        <v>136798000</v>
      </c>
      <c r="S10" s="9">
        <v>1</v>
      </c>
      <c r="T10" s="10">
        <f>SUM(T11:T29)</f>
        <v>136331400</v>
      </c>
      <c r="U10" s="9">
        <v>1</v>
      </c>
      <c r="V10" s="10">
        <f>SUM(V11:V29)</f>
        <v>163597680</v>
      </c>
      <c r="W10" s="9">
        <v>1</v>
      </c>
      <c r="X10" s="10">
        <f>SUM(X11:X29)</f>
        <v>163597680</v>
      </c>
      <c r="Y10" s="5"/>
      <c r="Z10" s="5"/>
    </row>
    <row r="11" spans="1:28" ht="18" customHeight="1" x14ac:dyDescent="0.25">
      <c r="A11" s="49"/>
      <c r="B11" s="49"/>
      <c r="C11" s="49"/>
      <c r="D11" s="11"/>
      <c r="E11" s="11"/>
      <c r="F11" s="11"/>
      <c r="G11" s="11"/>
      <c r="H11" s="12" t="s">
        <v>19</v>
      </c>
      <c r="I11" s="13" t="s">
        <v>20</v>
      </c>
      <c r="J11" s="14" t="s">
        <v>21</v>
      </c>
      <c r="K11" s="14" t="s">
        <v>21</v>
      </c>
      <c r="L11" s="15">
        <v>1500000</v>
      </c>
      <c r="M11" s="14" t="s">
        <v>21</v>
      </c>
      <c r="N11" s="15">
        <v>1800000</v>
      </c>
      <c r="O11" s="14" t="s">
        <v>21</v>
      </c>
      <c r="P11" s="15">
        <v>3465000</v>
      </c>
      <c r="Q11" s="14" t="s">
        <v>21</v>
      </c>
      <c r="R11" s="15">
        <f t="shared" ref="R11:R14" si="0">P11+(P11*20%)</f>
        <v>4158000</v>
      </c>
      <c r="S11" s="14"/>
      <c r="T11" s="15"/>
      <c r="U11" s="14"/>
      <c r="V11" s="15">
        <f t="shared" ref="V11:V14" si="1">T11+(T11*20%)</f>
        <v>0</v>
      </c>
      <c r="W11" s="14"/>
      <c r="X11" s="15">
        <f t="shared" ref="X11:X14" si="2">V11</f>
        <v>0</v>
      </c>
      <c r="Y11" s="16" t="s">
        <v>22</v>
      </c>
      <c r="Z11" s="17" t="s">
        <v>23</v>
      </c>
      <c r="AA11" s="18"/>
      <c r="AB11" s="19"/>
    </row>
    <row r="12" spans="1:28" ht="27" customHeight="1" x14ac:dyDescent="0.25">
      <c r="A12" s="49"/>
      <c r="B12" s="49"/>
      <c r="C12" s="49"/>
      <c r="D12" s="11"/>
      <c r="E12" s="11"/>
      <c r="F12" s="11"/>
      <c r="G12" s="11"/>
      <c r="H12" s="21" t="s">
        <v>26</v>
      </c>
      <c r="I12" s="12" t="s">
        <v>27</v>
      </c>
      <c r="J12" s="14" t="s">
        <v>21</v>
      </c>
      <c r="K12" s="14" t="s">
        <v>21</v>
      </c>
      <c r="L12" s="15">
        <v>8468000</v>
      </c>
      <c r="M12" s="14" t="s">
        <v>21</v>
      </c>
      <c r="N12" s="15">
        <v>11008000</v>
      </c>
      <c r="O12" s="14" t="s">
        <v>21</v>
      </c>
      <c r="P12" s="15">
        <v>12000000</v>
      </c>
      <c r="Q12" s="14" t="s">
        <v>21</v>
      </c>
      <c r="R12" s="15">
        <f t="shared" si="0"/>
        <v>14400000</v>
      </c>
      <c r="S12" s="14"/>
      <c r="T12" s="15"/>
      <c r="U12" s="14"/>
      <c r="V12" s="15">
        <f t="shared" si="1"/>
        <v>0</v>
      </c>
      <c r="W12" s="14"/>
      <c r="X12" s="15">
        <f t="shared" si="2"/>
        <v>0</v>
      </c>
      <c r="Y12" s="16" t="s">
        <v>22</v>
      </c>
      <c r="Z12" s="17" t="s">
        <v>23</v>
      </c>
    </row>
    <row r="13" spans="1:28" ht="18" customHeight="1" x14ac:dyDescent="0.25">
      <c r="A13" s="49"/>
      <c r="B13" s="49"/>
      <c r="C13" s="49"/>
      <c r="D13" s="11"/>
      <c r="E13" s="11"/>
      <c r="F13" s="11"/>
      <c r="G13" s="11"/>
      <c r="H13" s="12" t="s">
        <v>30</v>
      </c>
      <c r="I13" s="12" t="s">
        <v>31</v>
      </c>
      <c r="J13" s="14" t="s">
        <v>21</v>
      </c>
      <c r="K13" s="14" t="s">
        <v>21</v>
      </c>
      <c r="L13" s="15">
        <v>4500000</v>
      </c>
      <c r="M13" s="14" t="s">
        <v>21</v>
      </c>
      <c r="N13" s="15">
        <v>8400000</v>
      </c>
      <c r="O13" s="14" t="s">
        <v>21</v>
      </c>
      <c r="P13" s="15">
        <v>8400000</v>
      </c>
      <c r="Q13" s="14" t="s">
        <v>21</v>
      </c>
      <c r="R13" s="15">
        <f t="shared" si="0"/>
        <v>10080000</v>
      </c>
      <c r="S13" s="14"/>
      <c r="T13" s="15"/>
      <c r="U13" s="14"/>
      <c r="V13" s="15">
        <f t="shared" si="1"/>
        <v>0</v>
      </c>
      <c r="W13" s="14"/>
      <c r="X13" s="15">
        <f t="shared" si="2"/>
        <v>0</v>
      </c>
      <c r="Y13" s="16" t="s">
        <v>22</v>
      </c>
      <c r="Z13" s="17" t="s">
        <v>23</v>
      </c>
    </row>
    <row r="14" spans="1:28" ht="18" customHeight="1" x14ac:dyDescent="0.25">
      <c r="A14" s="49"/>
      <c r="B14" s="49"/>
      <c r="C14" s="49"/>
      <c r="D14" s="11"/>
      <c r="E14" s="11"/>
      <c r="F14" s="11"/>
      <c r="G14" s="11"/>
      <c r="H14" s="12" t="s">
        <v>32</v>
      </c>
      <c r="I14" s="12" t="s">
        <v>33</v>
      </c>
      <c r="J14" s="14" t="s">
        <v>21</v>
      </c>
      <c r="K14" s="14" t="s">
        <v>21</v>
      </c>
      <c r="L14" s="15">
        <v>4500000</v>
      </c>
      <c r="M14" s="14" t="s">
        <v>21</v>
      </c>
      <c r="N14" s="15">
        <v>8400000</v>
      </c>
      <c r="O14" s="14" t="s">
        <v>21</v>
      </c>
      <c r="P14" s="15">
        <v>8400000</v>
      </c>
      <c r="Q14" s="14" t="s">
        <v>21</v>
      </c>
      <c r="R14" s="15">
        <f t="shared" si="0"/>
        <v>10080000</v>
      </c>
      <c r="S14" s="14"/>
      <c r="T14" s="15">
        <v>0</v>
      </c>
      <c r="U14" s="14"/>
      <c r="V14" s="15">
        <f t="shared" si="1"/>
        <v>0</v>
      </c>
      <c r="W14" s="14"/>
      <c r="X14" s="15">
        <f t="shared" si="2"/>
        <v>0</v>
      </c>
      <c r="Y14" s="16" t="s">
        <v>22</v>
      </c>
      <c r="Z14" s="17" t="s">
        <v>23</v>
      </c>
    </row>
    <row r="15" spans="1:28" ht="18" customHeight="1" x14ac:dyDescent="0.25">
      <c r="A15" s="49"/>
      <c r="B15" s="49"/>
      <c r="C15" s="49"/>
      <c r="D15" s="22"/>
      <c r="E15" s="22"/>
      <c r="F15" s="22"/>
      <c r="G15" s="22"/>
      <c r="H15" s="12" t="s">
        <v>36</v>
      </c>
      <c r="I15" s="12" t="s">
        <v>37</v>
      </c>
      <c r="J15" s="14" t="s">
        <v>38</v>
      </c>
      <c r="K15" s="14" t="s">
        <v>38</v>
      </c>
      <c r="L15" s="15">
        <v>1500000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8" ht="18" customHeight="1" x14ac:dyDescent="0.25">
      <c r="A16" s="49"/>
      <c r="B16" s="49"/>
      <c r="C16" s="49"/>
      <c r="D16" s="22"/>
      <c r="E16" s="22"/>
      <c r="F16" s="22"/>
      <c r="G16" s="22"/>
      <c r="H16" s="45" t="s">
        <v>39</v>
      </c>
      <c r="I16" s="13" t="s">
        <v>40</v>
      </c>
      <c r="J16" s="14" t="s">
        <v>41</v>
      </c>
      <c r="K16" s="14" t="s">
        <v>41</v>
      </c>
      <c r="L16" s="15">
        <v>7000000</v>
      </c>
      <c r="M16" s="14" t="s">
        <v>42</v>
      </c>
      <c r="N16" s="15">
        <v>8400000</v>
      </c>
      <c r="O16" s="14" t="s">
        <v>43</v>
      </c>
      <c r="P16" s="15">
        <v>9380000</v>
      </c>
      <c r="Q16" s="14" t="s">
        <v>43</v>
      </c>
      <c r="R16" s="15">
        <f>P16+(P16*20%)</f>
        <v>11256000</v>
      </c>
      <c r="S16" s="14"/>
      <c r="T16" s="15"/>
      <c r="U16" s="14"/>
      <c r="V16" s="15">
        <f>T16+(T16*20%)</f>
        <v>0</v>
      </c>
      <c r="W16" s="14"/>
      <c r="X16" s="15">
        <f>V16</f>
        <v>0</v>
      </c>
      <c r="Y16" s="16" t="s">
        <v>22</v>
      </c>
      <c r="Z16" s="17" t="s">
        <v>23</v>
      </c>
    </row>
    <row r="17" spans="1:26" ht="45" customHeight="1" x14ac:dyDescent="0.25">
      <c r="A17" s="49"/>
      <c r="B17" s="49"/>
      <c r="C17" s="49"/>
      <c r="D17" s="22"/>
      <c r="E17" s="22"/>
      <c r="F17" s="22"/>
      <c r="G17" s="22"/>
      <c r="H17" s="21" t="s">
        <v>44</v>
      </c>
      <c r="I17" s="13" t="s">
        <v>45</v>
      </c>
      <c r="J17" s="13" t="s">
        <v>46</v>
      </c>
      <c r="K17" s="13" t="s">
        <v>46</v>
      </c>
      <c r="L17" s="15">
        <v>5500000</v>
      </c>
      <c r="M17" s="13" t="s">
        <v>47</v>
      </c>
      <c r="N17" s="15">
        <v>9000000</v>
      </c>
      <c r="O17" s="14" t="s">
        <v>48</v>
      </c>
      <c r="P17" s="15">
        <v>9500000</v>
      </c>
      <c r="Q17" s="14" t="s">
        <v>48</v>
      </c>
      <c r="R17" s="15">
        <f t="shared" ref="R17:R64" si="3">P17+(P17*20%)</f>
        <v>11400000</v>
      </c>
      <c r="S17" s="14"/>
      <c r="T17" s="15"/>
      <c r="U17" s="14"/>
      <c r="V17" s="15"/>
      <c r="W17" s="14"/>
      <c r="X17" s="15">
        <f t="shared" ref="W17:X64" si="4">V17</f>
        <v>0</v>
      </c>
      <c r="Y17" s="16" t="s">
        <v>22</v>
      </c>
      <c r="Z17" s="17" t="s">
        <v>23</v>
      </c>
    </row>
    <row r="18" spans="1:26" ht="27" customHeight="1" x14ac:dyDescent="0.25">
      <c r="A18" s="49"/>
      <c r="B18" s="49"/>
      <c r="C18" s="49"/>
      <c r="D18" s="22"/>
      <c r="E18" s="22"/>
      <c r="F18" s="22"/>
      <c r="G18" s="22"/>
      <c r="H18" s="21" t="s">
        <v>49</v>
      </c>
      <c r="I18" s="13" t="s">
        <v>50</v>
      </c>
      <c r="J18" s="14" t="s">
        <v>51</v>
      </c>
      <c r="K18" s="14" t="s">
        <v>51</v>
      </c>
      <c r="L18" s="15">
        <v>2000000</v>
      </c>
      <c r="M18" s="14" t="s">
        <v>52</v>
      </c>
      <c r="N18" s="15">
        <v>2500000</v>
      </c>
      <c r="O18" s="14" t="s">
        <v>52</v>
      </c>
      <c r="P18" s="15">
        <v>3000000</v>
      </c>
      <c r="Q18" s="14" t="s">
        <v>52</v>
      </c>
      <c r="R18" s="15">
        <f t="shared" si="3"/>
        <v>3600000</v>
      </c>
      <c r="S18" s="14"/>
      <c r="T18" s="15"/>
      <c r="U18" s="14"/>
      <c r="V18" s="15"/>
      <c r="W18" s="14"/>
      <c r="X18" s="15">
        <f t="shared" si="4"/>
        <v>0</v>
      </c>
      <c r="Y18" s="16" t="s">
        <v>22</v>
      </c>
      <c r="Z18" s="17" t="s">
        <v>23</v>
      </c>
    </row>
    <row r="19" spans="1:26" ht="18" customHeight="1" x14ac:dyDescent="0.25">
      <c r="A19" s="49"/>
      <c r="B19" s="49"/>
      <c r="C19" s="49"/>
      <c r="D19" s="22"/>
      <c r="E19" s="22"/>
      <c r="F19" s="22"/>
      <c r="G19" s="22"/>
      <c r="H19" s="12" t="s">
        <v>53</v>
      </c>
      <c r="I19" s="13" t="s">
        <v>54</v>
      </c>
      <c r="J19" s="14" t="s">
        <v>55</v>
      </c>
      <c r="K19" s="14" t="s">
        <v>55</v>
      </c>
      <c r="L19" s="15">
        <v>1500000</v>
      </c>
      <c r="M19" s="14" t="s">
        <v>55</v>
      </c>
      <c r="N19" s="15">
        <v>2500000</v>
      </c>
      <c r="O19" s="14" t="s">
        <v>55</v>
      </c>
      <c r="P19" s="15">
        <v>3000000</v>
      </c>
      <c r="Q19" s="14" t="s">
        <v>55</v>
      </c>
      <c r="R19" s="15">
        <f t="shared" si="3"/>
        <v>3600000</v>
      </c>
      <c r="S19" s="14"/>
      <c r="T19" s="15"/>
      <c r="U19" s="14"/>
      <c r="V19" s="15">
        <f t="shared" ref="V19:V64" si="5">T19+(T19*20%)</f>
        <v>0</v>
      </c>
      <c r="W19" s="14"/>
      <c r="X19" s="15">
        <f t="shared" si="4"/>
        <v>0</v>
      </c>
      <c r="Y19" s="16" t="s">
        <v>22</v>
      </c>
      <c r="Z19" s="17" t="s">
        <v>23</v>
      </c>
    </row>
    <row r="20" spans="1:26" ht="27" customHeight="1" x14ac:dyDescent="0.25">
      <c r="A20" s="49"/>
      <c r="B20" s="49"/>
      <c r="C20" s="49"/>
      <c r="D20" s="22"/>
      <c r="E20" s="22"/>
      <c r="F20" s="22"/>
      <c r="G20" s="22"/>
      <c r="H20" s="21" t="s">
        <v>56</v>
      </c>
      <c r="I20" s="13" t="s">
        <v>57</v>
      </c>
      <c r="J20" s="14" t="s">
        <v>58</v>
      </c>
      <c r="K20" s="14" t="s">
        <v>58</v>
      </c>
      <c r="L20" s="15">
        <v>2400000</v>
      </c>
      <c r="M20" s="14" t="s">
        <v>58</v>
      </c>
      <c r="N20" s="15">
        <v>2600000</v>
      </c>
      <c r="O20" s="14" t="s">
        <v>58</v>
      </c>
      <c r="P20" s="15">
        <v>3000000</v>
      </c>
      <c r="Q20" s="14" t="s">
        <v>43</v>
      </c>
      <c r="R20" s="15">
        <f t="shared" si="3"/>
        <v>3600000</v>
      </c>
      <c r="S20" s="14"/>
      <c r="T20" s="15"/>
      <c r="U20" s="14"/>
      <c r="V20" s="15">
        <f t="shared" si="5"/>
        <v>0</v>
      </c>
      <c r="W20" s="14"/>
      <c r="X20" s="15">
        <f t="shared" si="4"/>
        <v>0</v>
      </c>
      <c r="Y20" s="16" t="s">
        <v>22</v>
      </c>
      <c r="Z20" s="17" t="s">
        <v>23</v>
      </c>
    </row>
    <row r="21" spans="1:26" ht="18" customHeight="1" x14ac:dyDescent="0.25">
      <c r="A21" s="49"/>
      <c r="B21" s="49"/>
      <c r="C21" s="49"/>
      <c r="D21" s="22"/>
      <c r="E21" s="22"/>
      <c r="F21" s="22"/>
      <c r="G21" s="22"/>
      <c r="H21" s="12" t="s">
        <v>59</v>
      </c>
      <c r="I21" s="13" t="s">
        <v>60</v>
      </c>
      <c r="J21" s="14" t="s">
        <v>61</v>
      </c>
      <c r="K21" s="14" t="s">
        <v>61</v>
      </c>
      <c r="L21" s="15">
        <v>10300000</v>
      </c>
      <c r="M21" s="14" t="s">
        <v>61</v>
      </c>
      <c r="N21" s="15">
        <v>11644000</v>
      </c>
      <c r="O21" s="14" t="s">
        <v>61</v>
      </c>
      <c r="P21" s="15">
        <v>12220000</v>
      </c>
      <c r="Q21" s="14" t="s">
        <v>61</v>
      </c>
      <c r="R21" s="15">
        <f t="shared" si="3"/>
        <v>14664000</v>
      </c>
      <c r="S21" s="14"/>
      <c r="T21" s="15"/>
      <c r="U21" s="14"/>
      <c r="V21" s="15"/>
      <c r="W21" s="14"/>
      <c r="X21" s="15">
        <f t="shared" si="4"/>
        <v>0</v>
      </c>
      <c r="Y21" s="16" t="s">
        <v>22</v>
      </c>
      <c r="Z21" s="17" t="s">
        <v>23</v>
      </c>
    </row>
    <row r="22" spans="1:26" ht="18" customHeight="1" x14ac:dyDescent="0.25">
      <c r="A22" s="49"/>
      <c r="B22" s="49"/>
      <c r="C22" s="49"/>
      <c r="D22" s="22"/>
      <c r="E22" s="22"/>
      <c r="F22" s="22"/>
      <c r="G22" s="22"/>
      <c r="H22" s="21" t="s">
        <v>66</v>
      </c>
      <c r="I22" s="13" t="s">
        <v>67</v>
      </c>
      <c r="J22" s="14" t="s">
        <v>64</v>
      </c>
      <c r="K22" s="14" t="s">
        <v>64</v>
      </c>
      <c r="L22" s="15">
        <v>5000000</v>
      </c>
      <c r="M22" s="14" t="s">
        <v>65</v>
      </c>
      <c r="N22" s="15">
        <v>5000000</v>
      </c>
      <c r="O22" s="14" t="s">
        <v>175</v>
      </c>
      <c r="P22" s="15">
        <v>6000000</v>
      </c>
      <c r="Q22" s="14" t="s">
        <v>175</v>
      </c>
      <c r="R22" s="15">
        <v>10000000</v>
      </c>
      <c r="S22" s="14"/>
      <c r="T22" s="15"/>
      <c r="U22" s="14"/>
      <c r="V22" s="15"/>
      <c r="W22" s="14"/>
      <c r="X22" s="15">
        <f t="shared" si="4"/>
        <v>0</v>
      </c>
      <c r="Y22" s="16" t="s">
        <v>22</v>
      </c>
      <c r="Z22" s="17" t="s">
        <v>23</v>
      </c>
    </row>
    <row r="23" spans="1:26" ht="18" customHeight="1" x14ac:dyDescent="0.25">
      <c r="A23" s="49"/>
      <c r="B23" s="49"/>
      <c r="C23" s="49"/>
      <c r="D23" s="22"/>
      <c r="E23" s="22"/>
      <c r="F23" s="22"/>
      <c r="G23" s="22"/>
      <c r="H23" s="21" t="s">
        <v>68</v>
      </c>
      <c r="I23" s="13" t="s">
        <v>69</v>
      </c>
      <c r="J23" s="14" t="s">
        <v>70</v>
      </c>
      <c r="K23" s="14" t="s">
        <v>71</v>
      </c>
      <c r="L23" s="15">
        <v>26930000</v>
      </c>
      <c r="M23" s="14" t="s">
        <v>71</v>
      </c>
      <c r="N23" s="15">
        <v>30875000</v>
      </c>
      <c r="O23" s="14" t="s">
        <v>72</v>
      </c>
      <c r="P23" s="15">
        <v>31300000</v>
      </c>
      <c r="Q23" s="14" t="s">
        <v>72</v>
      </c>
      <c r="R23" s="15">
        <f t="shared" si="3"/>
        <v>37560000</v>
      </c>
      <c r="S23" s="14"/>
      <c r="T23" s="15"/>
      <c r="U23" s="14"/>
      <c r="V23" s="15">
        <f t="shared" si="5"/>
        <v>0</v>
      </c>
      <c r="W23" s="14"/>
      <c r="X23" s="15">
        <f t="shared" si="4"/>
        <v>0</v>
      </c>
      <c r="Y23" s="16" t="s">
        <v>22</v>
      </c>
      <c r="Z23" s="17" t="s">
        <v>23</v>
      </c>
    </row>
    <row r="24" spans="1:26" ht="27" customHeight="1" x14ac:dyDescent="0.25">
      <c r="A24" s="49"/>
      <c r="B24" s="49"/>
      <c r="C24" s="49"/>
      <c r="D24" s="22"/>
      <c r="E24" s="22"/>
      <c r="F24" s="22"/>
      <c r="G24" s="22"/>
      <c r="H24" s="21" t="s">
        <v>73</v>
      </c>
      <c r="I24" s="13" t="s">
        <v>74</v>
      </c>
      <c r="J24" s="14" t="s">
        <v>75</v>
      </c>
      <c r="K24" s="14" t="s">
        <v>75</v>
      </c>
      <c r="L24" s="15">
        <v>1500000</v>
      </c>
      <c r="M24" s="14" t="s">
        <v>76</v>
      </c>
      <c r="N24" s="15">
        <v>1800000</v>
      </c>
      <c r="O24" s="14" t="s">
        <v>41</v>
      </c>
      <c r="P24" s="15">
        <v>2000000</v>
      </c>
      <c r="Q24" s="14" t="s">
        <v>41</v>
      </c>
      <c r="R24" s="15">
        <f>P24+(P24*20%)</f>
        <v>2400000</v>
      </c>
      <c r="S24" s="14"/>
      <c r="T24" s="15"/>
      <c r="U24" s="14"/>
      <c r="V24" s="15"/>
      <c r="W24" s="14"/>
      <c r="X24" s="15">
        <f>V24</f>
        <v>0</v>
      </c>
      <c r="Y24" s="16" t="s">
        <v>22</v>
      </c>
      <c r="Z24" s="17" t="s">
        <v>23</v>
      </c>
    </row>
    <row r="25" spans="1:26" ht="18" customHeight="1" x14ac:dyDescent="0.25">
      <c r="A25" s="49"/>
      <c r="B25" s="49"/>
      <c r="C25" s="49"/>
      <c r="D25" s="11"/>
      <c r="E25" s="11"/>
      <c r="F25" s="11"/>
      <c r="G25" s="11"/>
      <c r="H25" s="20" t="s">
        <v>24</v>
      </c>
      <c r="I25" s="20" t="s">
        <v>25</v>
      </c>
      <c r="J25" s="14" t="s">
        <v>21</v>
      </c>
      <c r="K25" s="14"/>
      <c r="L25" s="15"/>
      <c r="M25" s="14"/>
      <c r="N25" s="15"/>
      <c r="O25" s="14"/>
      <c r="P25" s="15"/>
      <c r="Q25" s="14"/>
      <c r="R25" s="15">
        <f>P25+(P25*20%)</f>
        <v>0</v>
      </c>
      <c r="S25" s="14" t="s">
        <v>21</v>
      </c>
      <c r="T25" s="15">
        <v>15531800</v>
      </c>
      <c r="U25" s="14" t="s">
        <v>21</v>
      </c>
      <c r="V25" s="15">
        <f>T25+(T25*20%)</f>
        <v>18638160</v>
      </c>
      <c r="W25" s="14" t="s">
        <v>21</v>
      </c>
      <c r="X25" s="15">
        <f>V25</f>
        <v>18638160</v>
      </c>
      <c r="Y25" s="16" t="s">
        <v>22</v>
      </c>
      <c r="Z25" s="17" t="s">
        <v>23</v>
      </c>
    </row>
    <row r="26" spans="1:26" ht="36" customHeight="1" x14ac:dyDescent="0.25">
      <c r="A26" s="49"/>
      <c r="B26" s="49"/>
      <c r="C26" s="49"/>
      <c r="D26" s="11"/>
      <c r="E26" s="11"/>
      <c r="F26" s="11"/>
      <c r="G26" s="11"/>
      <c r="H26" s="20" t="s">
        <v>28</v>
      </c>
      <c r="I26" s="20" t="s">
        <v>29</v>
      </c>
      <c r="J26" s="14" t="s">
        <v>21</v>
      </c>
      <c r="K26" s="14"/>
      <c r="L26" s="15"/>
      <c r="M26" s="14"/>
      <c r="N26" s="15"/>
      <c r="O26" s="14"/>
      <c r="P26" s="15"/>
      <c r="Q26" s="14"/>
      <c r="R26" s="15">
        <f>P26+(P26*20%)</f>
        <v>0</v>
      </c>
      <c r="S26" s="14" t="s">
        <v>21</v>
      </c>
      <c r="T26" s="15">
        <v>38140000</v>
      </c>
      <c r="U26" s="14" t="s">
        <v>21</v>
      </c>
      <c r="V26" s="15">
        <f>T26+(T26*20%)</f>
        <v>45768000</v>
      </c>
      <c r="W26" s="14" t="s">
        <v>21</v>
      </c>
      <c r="X26" s="15">
        <f>V26</f>
        <v>45768000</v>
      </c>
      <c r="Y26" s="16" t="s">
        <v>22</v>
      </c>
      <c r="Z26" s="17" t="s">
        <v>23</v>
      </c>
    </row>
    <row r="27" spans="1:26" ht="18" customHeight="1" x14ac:dyDescent="0.25">
      <c r="A27" s="49"/>
      <c r="B27" s="49"/>
      <c r="C27" s="49"/>
      <c r="D27" s="11"/>
      <c r="E27" s="11"/>
      <c r="F27" s="11"/>
      <c r="G27" s="11"/>
      <c r="H27" s="20" t="s">
        <v>34</v>
      </c>
      <c r="I27" s="20" t="s">
        <v>35</v>
      </c>
      <c r="J27" s="14" t="s">
        <v>21</v>
      </c>
      <c r="K27" s="14"/>
      <c r="L27" s="15"/>
      <c r="M27" s="14"/>
      <c r="N27" s="15"/>
      <c r="O27" s="14"/>
      <c r="P27" s="15"/>
      <c r="Q27" s="14"/>
      <c r="R27" s="15">
        <f>P27+(P27*20%)</f>
        <v>0</v>
      </c>
      <c r="S27" s="14" t="s">
        <v>21</v>
      </c>
      <c r="T27" s="15">
        <v>12785600</v>
      </c>
      <c r="U27" s="14" t="s">
        <v>21</v>
      </c>
      <c r="V27" s="15">
        <f>T27+(T27*20%)</f>
        <v>15342720</v>
      </c>
      <c r="W27" s="14" t="s">
        <v>21</v>
      </c>
      <c r="X27" s="15">
        <f>V27</f>
        <v>15342720</v>
      </c>
      <c r="Y27" s="16" t="s">
        <v>22</v>
      </c>
      <c r="Z27" s="17" t="s">
        <v>23</v>
      </c>
    </row>
    <row r="28" spans="1:26" ht="18" customHeight="1" x14ac:dyDescent="0.25">
      <c r="A28" s="49"/>
      <c r="B28" s="49"/>
      <c r="C28" s="49"/>
      <c r="D28" s="22"/>
      <c r="E28" s="22"/>
      <c r="F28" s="22"/>
      <c r="G28" s="22"/>
      <c r="H28" s="20" t="s">
        <v>62</v>
      </c>
      <c r="I28" s="20" t="s">
        <v>63</v>
      </c>
      <c r="J28" s="14" t="s">
        <v>64</v>
      </c>
      <c r="K28" s="14"/>
      <c r="L28" s="15"/>
      <c r="M28" s="14"/>
      <c r="N28" s="15"/>
      <c r="O28" s="14"/>
      <c r="P28" s="15"/>
      <c r="Q28" s="14"/>
      <c r="R28" s="15">
        <f>P28+(P28*20%)</f>
        <v>0</v>
      </c>
      <c r="S28" s="14" t="s">
        <v>21</v>
      </c>
      <c r="T28" s="15">
        <v>48250000</v>
      </c>
      <c r="U28" s="14" t="str">
        <f>S28</f>
        <v>12 bulan</v>
      </c>
      <c r="V28" s="15">
        <f>T28+(T28*20%)</f>
        <v>57900000</v>
      </c>
      <c r="W28" s="14" t="str">
        <f>U28</f>
        <v>12 bulan</v>
      </c>
      <c r="X28" s="15">
        <f>V28</f>
        <v>57900000</v>
      </c>
      <c r="Y28" s="16" t="s">
        <v>22</v>
      </c>
      <c r="Z28" s="17" t="s">
        <v>23</v>
      </c>
    </row>
    <row r="29" spans="1:26" ht="18" customHeight="1" x14ac:dyDescent="0.25">
      <c r="A29" s="49"/>
      <c r="B29" s="49"/>
      <c r="C29" s="49"/>
      <c r="D29" s="22"/>
      <c r="E29" s="22"/>
      <c r="F29" s="22"/>
      <c r="G29" s="22"/>
      <c r="H29" s="20" t="s">
        <v>77</v>
      </c>
      <c r="I29" s="20" t="s">
        <v>78</v>
      </c>
      <c r="J29" s="14" t="s">
        <v>21</v>
      </c>
      <c r="K29" s="14"/>
      <c r="L29" s="15"/>
      <c r="M29" s="14"/>
      <c r="N29" s="15"/>
      <c r="O29" s="14"/>
      <c r="P29" s="15"/>
      <c r="Q29" s="14"/>
      <c r="R29" s="15">
        <f t="shared" si="3"/>
        <v>0</v>
      </c>
      <c r="S29" s="14" t="s">
        <v>21</v>
      </c>
      <c r="T29" s="15">
        <v>21624000</v>
      </c>
      <c r="U29" s="14" t="str">
        <f t="shared" ref="U29:U64" si="6">S29</f>
        <v>12 bulan</v>
      </c>
      <c r="V29" s="15">
        <f t="shared" si="5"/>
        <v>25948800</v>
      </c>
      <c r="W29" s="14" t="str">
        <f t="shared" si="4"/>
        <v>12 bulan</v>
      </c>
      <c r="X29" s="15">
        <f t="shared" si="4"/>
        <v>25948800</v>
      </c>
      <c r="Y29" s="16" t="s">
        <v>22</v>
      </c>
      <c r="Z29" s="17" t="s">
        <v>23</v>
      </c>
    </row>
    <row r="30" spans="1:26" ht="27" customHeight="1" x14ac:dyDescent="0.25">
      <c r="A30" s="49"/>
      <c r="B30" s="49"/>
      <c r="C30" s="49"/>
      <c r="D30" s="22"/>
      <c r="E30" s="22"/>
      <c r="F30" s="22"/>
      <c r="G30" s="22"/>
      <c r="H30" s="23" t="s">
        <v>79</v>
      </c>
      <c r="I30" s="24" t="s">
        <v>152</v>
      </c>
      <c r="J30" s="25">
        <v>1</v>
      </c>
      <c r="K30" s="25">
        <v>1</v>
      </c>
      <c r="L30" s="26">
        <f>SUM(L31:L39)</f>
        <v>42716000</v>
      </c>
      <c r="M30" s="25">
        <v>1</v>
      </c>
      <c r="N30" s="26">
        <f t="shared" ref="N30:X30" si="7">SUM(N31:N39)</f>
        <v>42450000</v>
      </c>
      <c r="O30" s="25">
        <v>1</v>
      </c>
      <c r="P30" s="26">
        <f t="shared" si="7"/>
        <v>45660000</v>
      </c>
      <c r="Q30" s="25">
        <v>1</v>
      </c>
      <c r="R30" s="26">
        <f t="shared" si="7"/>
        <v>50292000</v>
      </c>
      <c r="S30" s="25">
        <v>1</v>
      </c>
      <c r="T30" s="26">
        <f t="shared" si="7"/>
        <v>135289200</v>
      </c>
      <c r="U30" s="25">
        <v>1</v>
      </c>
      <c r="V30" s="26">
        <f t="shared" si="7"/>
        <v>162347040</v>
      </c>
      <c r="W30" s="25">
        <v>1</v>
      </c>
      <c r="X30" s="26">
        <f t="shared" si="7"/>
        <v>162347040</v>
      </c>
      <c r="Y30" s="16" t="s">
        <v>22</v>
      </c>
      <c r="Z30" s="17" t="s">
        <v>23</v>
      </c>
    </row>
    <row r="31" spans="1:26" ht="18" customHeight="1" x14ac:dyDescent="0.25">
      <c r="A31" s="49"/>
      <c r="B31" s="49"/>
      <c r="C31" s="49"/>
      <c r="D31" s="22"/>
      <c r="E31" s="22"/>
      <c r="F31" s="22"/>
      <c r="G31" s="22"/>
      <c r="H31" s="12" t="s">
        <v>80</v>
      </c>
      <c r="I31" s="13" t="s">
        <v>81</v>
      </c>
      <c r="J31" s="14" t="s">
        <v>82</v>
      </c>
      <c r="K31" s="14" t="s">
        <v>83</v>
      </c>
      <c r="L31" s="15">
        <v>10000000</v>
      </c>
      <c r="M31" s="22"/>
      <c r="N31" s="22"/>
      <c r="O31" s="22"/>
      <c r="P31" s="22"/>
      <c r="Q31" s="14"/>
      <c r="R31" s="15"/>
      <c r="S31" s="14"/>
      <c r="T31" s="15"/>
      <c r="U31" s="14"/>
      <c r="V31" s="15"/>
      <c r="W31" s="14"/>
      <c r="X31" s="15"/>
      <c r="Y31" s="16" t="s">
        <v>22</v>
      </c>
      <c r="Z31" s="17" t="s">
        <v>23</v>
      </c>
    </row>
    <row r="32" spans="1:26" ht="18" customHeight="1" x14ac:dyDescent="0.25">
      <c r="A32" s="49"/>
      <c r="B32" s="49"/>
      <c r="C32" s="49"/>
      <c r="D32" s="22"/>
      <c r="E32" s="22"/>
      <c r="F32" s="22"/>
      <c r="G32" s="22"/>
      <c r="H32" s="27" t="s">
        <v>84</v>
      </c>
      <c r="I32" s="28" t="s">
        <v>85</v>
      </c>
      <c r="J32" s="14"/>
      <c r="K32" s="14"/>
      <c r="L32" s="15"/>
      <c r="M32" s="14"/>
      <c r="N32" s="15"/>
      <c r="O32" s="14"/>
      <c r="P32" s="15"/>
      <c r="Q32" s="14"/>
      <c r="R32" s="15">
        <f>P32+(P32*20%)</f>
        <v>0</v>
      </c>
      <c r="S32" s="14" t="s">
        <v>83</v>
      </c>
      <c r="T32" s="15">
        <v>25825000</v>
      </c>
      <c r="U32" s="14" t="str">
        <f>S32</f>
        <v>1 unit</v>
      </c>
      <c r="V32" s="15">
        <f>T32+(T32*20%)</f>
        <v>30990000</v>
      </c>
      <c r="W32" s="14" t="str">
        <f>U32</f>
        <v>1 unit</v>
      </c>
      <c r="X32" s="15">
        <f>V32</f>
        <v>30990000</v>
      </c>
      <c r="Y32" s="16" t="s">
        <v>22</v>
      </c>
      <c r="Z32" s="17" t="s">
        <v>23</v>
      </c>
    </row>
    <row r="33" spans="1:26" ht="18" customHeight="1" x14ac:dyDescent="0.25">
      <c r="A33" s="49"/>
      <c r="B33" s="49"/>
      <c r="C33" s="49"/>
      <c r="D33" s="22"/>
      <c r="E33" s="22"/>
      <c r="F33" s="22"/>
      <c r="G33" s="22"/>
      <c r="H33" s="12" t="s">
        <v>86</v>
      </c>
      <c r="I33" s="13" t="s">
        <v>87</v>
      </c>
      <c r="J33" s="14" t="s">
        <v>88</v>
      </c>
      <c r="K33" s="14" t="s">
        <v>88</v>
      </c>
      <c r="L33" s="15">
        <v>12550000</v>
      </c>
      <c r="M33" s="14" t="s">
        <v>88</v>
      </c>
      <c r="N33" s="15">
        <v>12550000</v>
      </c>
      <c r="O33" s="14" t="s">
        <v>88</v>
      </c>
      <c r="P33" s="15">
        <v>15060000</v>
      </c>
      <c r="Q33" s="14" t="s">
        <v>88</v>
      </c>
      <c r="R33" s="15">
        <f t="shared" si="3"/>
        <v>18072000</v>
      </c>
      <c r="S33" s="14" t="str">
        <f t="shared" ref="S33:S64" si="8">Q33</f>
        <v>502 M3</v>
      </c>
      <c r="T33" s="15">
        <v>17503200</v>
      </c>
      <c r="U33" s="14" t="str">
        <f t="shared" si="6"/>
        <v>502 M3</v>
      </c>
      <c r="V33" s="15">
        <f t="shared" si="5"/>
        <v>21003840</v>
      </c>
      <c r="W33" s="14" t="str">
        <f t="shared" si="4"/>
        <v>502 M3</v>
      </c>
      <c r="X33" s="15">
        <f t="shared" si="4"/>
        <v>21003840</v>
      </c>
      <c r="Y33" s="16" t="s">
        <v>22</v>
      </c>
      <c r="Z33" s="17" t="s">
        <v>23</v>
      </c>
    </row>
    <row r="34" spans="1:26" ht="36" customHeight="1" x14ac:dyDescent="0.25">
      <c r="A34" s="49"/>
      <c r="B34" s="49"/>
      <c r="C34" s="49"/>
      <c r="D34" s="22"/>
      <c r="E34" s="22"/>
      <c r="F34" s="22"/>
      <c r="G34" s="22"/>
      <c r="H34" s="21" t="s">
        <v>89</v>
      </c>
      <c r="I34" s="13" t="s">
        <v>90</v>
      </c>
      <c r="J34" s="13" t="s">
        <v>91</v>
      </c>
      <c r="K34" s="13" t="s">
        <v>91</v>
      </c>
      <c r="L34" s="15">
        <v>11000000</v>
      </c>
      <c r="M34" s="13" t="s">
        <v>91</v>
      </c>
      <c r="N34" s="15">
        <v>25000000</v>
      </c>
      <c r="O34" s="13" t="s">
        <v>92</v>
      </c>
      <c r="P34" s="15">
        <v>25000000</v>
      </c>
      <c r="Q34" s="13" t="s">
        <v>92</v>
      </c>
      <c r="R34" s="15">
        <v>25500000</v>
      </c>
      <c r="S34" s="29" t="str">
        <f t="shared" si="8"/>
        <v>roda 4 : 1 unit, roda 2 : 10 unit</v>
      </c>
      <c r="T34" s="15">
        <v>34685600</v>
      </c>
      <c r="U34" s="13" t="str">
        <f t="shared" si="6"/>
        <v>roda 4 : 1 unit, roda 2 : 10 unit</v>
      </c>
      <c r="V34" s="15">
        <f t="shared" si="5"/>
        <v>41622720</v>
      </c>
      <c r="W34" s="14" t="str">
        <f t="shared" si="4"/>
        <v>roda 4 : 1 unit, roda 2 : 10 unit</v>
      </c>
      <c r="X34" s="15">
        <f t="shared" si="4"/>
        <v>41622720</v>
      </c>
      <c r="Y34" s="16" t="s">
        <v>22</v>
      </c>
      <c r="Z34" s="17" t="s">
        <v>23</v>
      </c>
    </row>
    <row r="35" spans="1:26" ht="27" customHeight="1" x14ac:dyDescent="0.25">
      <c r="A35" s="49"/>
      <c r="B35" s="49"/>
      <c r="C35" s="49"/>
      <c r="D35" s="22"/>
      <c r="E35" s="22"/>
      <c r="F35" s="22"/>
      <c r="G35" s="22"/>
      <c r="H35" s="30" t="s">
        <v>93</v>
      </c>
      <c r="I35" s="31" t="s">
        <v>176</v>
      </c>
      <c r="J35" s="14" t="s">
        <v>94</v>
      </c>
      <c r="K35" s="14"/>
      <c r="L35" s="15"/>
      <c r="M35" s="14"/>
      <c r="N35" s="15"/>
      <c r="O35" s="14"/>
      <c r="P35" s="15"/>
      <c r="Q35" s="14"/>
      <c r="R35" s="15">
        <f>P35+(P35*20%)</f>
        <v>0</v>
      </c>
      <c r="S35" s="14" t="s">
        <v>102</v>
      </c>
      <c r="T35" s="15">
        <v>9536000</v>
      </c>
      <c r="U35" s="14" t="str">
        <f>S35</f>
        <v>15 unit</v>
      </c>
      <c r="V35" s="15">
        <f>T35+(T35*20%)</f>
        <v>11443200</v>
      </c>
      <c r="W35" s="14" t="str">
        <f>U35</f>
        <v>15 unit</v>
      </c>
      <c r="X35" s="15">
        <f>V35</f>
        <v>11443200</v>
      </c>
      <c r="Y35" s="16" t="s">
        <v>22</v>
      </c>
      <c r="Z35" s="17" t="s">
        <v>23</v>
      </c>
    </row>
    <row r="36" spans="1:26" ht="18" customHeight="1" x14ac:dyDescent="0.25">
      <c r="A36" s="49"/>
      <c r="B36" s="49"/>
      <c r="C36" s="49"/>
      <c r="D36" s="22"/>
      <c r="E36" s="22"/>
      <c r="F36" s="22"/>
      <c r="G36" s="22"/>
      <c r="H36" s="12" t="s">
        <v>95</v>
      </c>
      <c r="I36" s="13" t="s">
        <v>96</v>
      </c>
      <c r="J36" s="14" t="s">
        <v>94</v>
      </c>
      <c r="K36" s="14" t="s">
        <v>97</v>
      </c>
      <c r="L36" s="15">
        <v>4200000</v>
      </c>
      <c r="M36" s="14" t="s">
        <v>98</v>
      </c>
      <c r="N36" s="15">
        <v>4900000</v>
      </c>
      <c r="O36" s="14" t="s">
        <v>98</v>
      </c>
      <c r="P36" s="15">
        <v>5600000</v>
      </c>
      <c r="Q36" s="14" t="s">
        <v>98</v>
      </c>
      <c r="R36" s="15">
        <f t="shared" si="3"/>
        <v>6720000</v>
      </c>
      <c r="S36" s="14"/>
      <c r="T36" s="15"/>
      <c r="U36" s="14"/>
      <c r="V36" s="15">
        <f t="shared" si="5"/>
        <v>0</v>
      </c>
      <c r="W36" s="14"/>
      <c r="X36" s="15">
        <f t="shared" si="4"/>
        <v>0</v>
      </c>
      <c r="Y36" s="16" t="s">
        <v>22</v>
      </c>
      <c r="Z36" s="17" t="s">
        <v>23</v>
      </c>
    </row>
    <row r="37" spans="1:26" ht="27" customHeight="1" x14ac:dyDescent="0.25">
      <c r="A37" s="49"/>
      <c r="B37" s="49"/>
      <c r="C37" s="49"/>
      <c r="D37" s="22"/>
      <c r="E37" s="22"/>
      <c r="F37" s="22"/>
      <c r="G37" s="22"/>
      <c r="H37" s="32" t="s">
        <v>99</v>
      </c>
      <c r="I37" s="33" t="s">
        <v>100</v>
      </c>
      <c r="J37" s="14" t="s">
        <v>101</v>
      </c>
      <c r="K37" s="14"/>
      <c r="L37" s="15"/>
      <c r="M37" s="22"/>
      <c r="N37" s="22"/>
      <c r="O37" s="22"/>
      <c r="P37" s="22"/>
      <c r="Q37" s="14"/>
      <c r="R37" s="15"/>
      <c r="S37" s="14" t="s">
        <v>102</v>
      </c>
      <c r="T37" s="15">
        <v>38559400</v>
      </c>
      <c r="U37" s="14" t="str">
        <f t="shared" si="6"/>
        <v>15 unit</v>
      </c>
      <c r="V37" s="15">
        <f t="shared" si="5"/>
        <v>46271280</v>
      </c>
      <c r="W37" s="14" t="str">
        <f t="shared" si="4"/>
        <v>15 unit</v>
      </c>
      <c r="X37" s="15">
        <f t="shared" si="4"/>
        <v>46271280</v>
      </c>
      <c r="Y37" s="16" t="s">
        <v>22</v>
      </c>
      <c r="Z37" s="17" t="s">
        <v>23</v>
      </c>
    </row>
    <row r="38" spans="1:26" ht="27" customHeight="1" x14ac:dyDescent="0.25">
      <c r="A38" s="49"/>
      <c r="B38" s="49"/>
      <c r="C38" s="49"/>
      <c r="D38" s="22"/>
      <c r="E38" s="22"/>
      <c r="F38" s="22"/>
      <c r="G38" s="22"/>
      <c r="H38" s="20" t="s">
        <v>177</v>
      </c>
      <c r="I38" s="20" t="s">
        <v>103</v>
      </c>
      <c r="J38" s="14"/>
      <c r="K38" s="14"/>
      <c r="L38" s="15"/>
      <c r="M38" s="22"/>
      <c r="N38" s="22"/>
      <c r="O38" s="22"/>
      <c r="P38" s="22"/>
      <c r="Q38" s="14"/>
      <c r="R38" s="15"/>
      <c r="S38" s="14" t="s">
        <v>104</v>
      </c>
      <c r="T38" s="15">
        <v>9180000</v>
      </c>
      <c r="U38" s="14" t="str">
        <f t="shared" si="6"/>
        <v>30 stel</v>
      </c>
      <c r="V38" s="15">
        <f t="shared" si="5"/>
        <v>11016000</v>
      </c>
      <c r="W38" s="14" t="str">
        <f t="shared" si="4"/>
        <v>30 stel</v>
      </c>
      <c r="X38" s="15">
        <f t="shared" si="4"/>
        <v>11016000</v>
      </c>
      <c r="Y38" s="16" t="s">
        <v>22</v>
      </c>
      <c r="Z38" s="17" t="s">
        <v>23</v>
      </c>
    </row>
    <row r="39" spans="1:26" ht="18" customHeight="1" x14ac:dyDescent="0.25">
      <c r="A39" s="49"/>
      <c r="B39" s="49"/>
      <c r="C39" s="49"/>
      <c r="D39" s="22"/>
      <c r="E39" s="22"/>
      <c r="F39" s="22"/>
      <c r="G39" s="22"/>
      <c r="H39" s="21" t="s">
        <v>105</v>
      </c>
      <c r="I39" s="13" t="s">
        <v>106</v>
      </c>
      <c r="J39" s="14" t="s">
        <v>101</v>
      </c>
      <c r="K39" s="14" t="s">
        <v>101</v>
      </c>
      <c r="L39" s="15">
        <v>4966000</v>
      </c>
      <c r="M39" s="22"/>
      <c r="N39" s="22"/>
      <c r="O39" s="22"/>
      <c r="P39" s="22"/>
      <c r="Q39" s="14"/>
      <c r="R39" s="15"/>
      <c r="S39" s="14"/>
      <c r="T39" s="15"/>
      <c r="U39" s="14"/>
      <c r="V39" s="15"/>
      <c r="W39" s="14"/>
      <c r="X39" s="15"/>
      <c r="Y39" s="16" t="s">
        <v>22</v>
      </c>
      <c r="Z39" s="17" t="s">
        <v>23</v>
      </c>
    </row>
    <row r="40" spans="1:26" ht="27" customHeight="1" x14ac:dyDescent="0.25">
      <c r="A40" s="49"/>
      <c r="B40" s="49"/>
      <c r="C40" s="49"/>
      <c r="D40" s="22"/>
      <c r="E40" s="22"/>
      <c r="F40" s="22"/>
      <c r="G40" s="22"/>
      <c r="H40" s="23" t="s">
        <v>107</v>
      </c>
      <c r="I40" s="46" t="s">
        <v>108</v>
      </c>
      <c r="J40" s="25">
        <v>1</v>
      </c>
      <c r="K40" s="25">
        <v>1</v>
      </c>
      <c r="L40" s="26">
        <f>SUM(L41:L42)</f>
        <v>8000000</v>
      </c>
      <c r="M40" s="25">
        <v>1</v>
      </c>
      <c r="N40" s="26">
        <f>SUM(N41:N42)</f>
        <v>0</v>
      </c>
      <c r="O40" s="25">
        <v>1</v>
      </c>
      <c r="P40" s="26">
        <f>SUM(P41:P42)</f>
        <v>0</v>
      </c>
      <c r="Q40" s="25">
        <v>1</v>
      </c>
      <c r="R40" s="26">
        <f>SUM(R41:R42)</f>
        <v>0</v>
      </c>
      <c r="S40" s="25">
        <v>1</v>
      </c>
      <c r="T40" s="26">
        <f>SUM(T41:T42)</f>
        <v>0</v>
      </c>
      <c r="U40" s="25">
        <v>1</v>
      </c>
      <c r="V40" s="26">
        <f>SUM(V41:V42)</f>
        <v>4000000</v>
      </c>
      <c r="W40" s="25">
        <v>1</v>
      </c>
      <c r="X40" s="26">
        <f>SUM(X41:X42)</f>
        <v>4000000</v>
      </c>
      <c r="Y40" s="16" t="s">
        <v>22</v>
      </c>
      <c r="Z40" s="17" t="s">
        <v>23</v>
      </c>
    </row>
    <row r="41" spans="1:26" ht="27" customHeight="1" x14ac:dyDescent="0.25">
      <c r="A41" s="49"/>
      <c r="B41" s="49"/>
      <c r="C41" s="49"/>
      <c r="D41" s="22"/>
      <c r="E41" s="22"/>
      <c r="F41" s="22"/>
      <c r="G41" s="22"/>
      <c r="H41" s="21" t="s">
        <v>109</v>
      </c>
      <c r="I41" s="13" t="s">
        <v>110</v>
      </c>
      <c r="J41" s="14" t="s">
        <v>111</v>
      </c>
      <c r="K41" s="14" t="str">
        <f>J41</f>
        <v>2 dokumen</v>
      </c>
      <c r="L41" s="15">
        <v>8000000</v>
      </c>
      <c r="M41" s="22"/>
      <c r="N41" s="22"/>
      <c r="O41" s="22"/>
      <c r="P41" s="22"/>
      <c r="Q41" s="14"/>
      <c r="R41" s="15"/>
      <c r="S41" s="14"/>
      <c r="T41" s="15"/>
      <c r="U41" s="14"/>
      <c r="V41" s="15"/>
      <c r="W41" s="14"/>
      <c r="X41" s="15">
        <f>V41</f>
        <v>0</v>
      </c>
      <c r="Y41" s="16" t="s">
        <v>22</v>
      </c>
      <c r="Z41" s="17" t="s">
        <v>23</v>
      </c>
    </row>
    <row r="42" spans="1:26" ht="27" customHeight="1" x14ac:dyDescent="0.25">
      <c r="A42" s="49"/>
      <c r="B42" s="49"/>
      <c r="C42" s="49"/>
      <c r="D42" s="22"/>
      <c r="E42" s="22"/>
      <c r="F42" s="22"/>
      <c r="G42" s="22"/>
      <c r="H42" s="32" t="s">
        <v>112</v>
      </c>
      <c r="I42" s="20" t="s">
        <v>113</v>
      </c>
      <c r="J42" s="14"/>
      <c r="K42" s="14">
        <f>J42</f>
        <v>0</v>
      </c>
      <c r="L42" s="15"/>
      <c r="M42" s="22"/>
      <c r="N42" s="22"/>
      <c r="O42" s="22"/>
      <c r="P42" s="22"/>
      <c r="Q42" s="14"/>
      <c r="R42" s="15"/>
      <c r="S42" s="14" t="s">
        <v>114</v>
      </c>
      <c r="T42" s="15">
        <v>0</v>
      </c>
      <c r="U42" s="14" t="s">
        <v>181</v>
      </c>
      <c r="V42" s="15">
        <v>4000000</v>
      </c>
      <c r="W42" s="14"/>
      <c r="X42" s="15">
        <f t="shared" si="4"/>
        <v>4000000</v>
      </c>
      <c r="Y42" s="16" t="s">
        <v>22</v>
      </c>
      <c r="Z42" s="17" t="s">
        <v>23</v>
      </c>
    </row>
    <row r="43" spans="1:26" ht="45" customHeight="1" x14ac:dyDescent="0.25">
      <c r="A43" s="49"/>
      <c r="B43" s="49"/>
      <c r="C43" s="49"/>
      <c r="D43" s="22"/>
      <c r="E43" s="22"/>
      <c r="F43" s="22"/>
      <c r="G43" s="22"/>
      <c r="H43" s="23" t="s">
        <v>115</v>
      </c>
      <c r="I43" s="46" t="s">
        <v>154</v>
      </c>
      <c r="J43" s="25">
        <v>1</v>
      </c>
      <c r="K43" s="25">
        <v>1</v>
      </c>
      <c r="L43" s="26">
        <f>SUM(L44:L45)</f>
        <v>9600000</v>
      </c>
      <c r="M43" s="25">
        <v>1</v>
      </c>
      <c r="N43" s="26">
        <f>SUM(N44:N45)</f>
        <v>14400000</v>
      </c>
      <c r="O43" s="25">
        <v>1</v>
      </c>
      <c r="P43" s="26">
        <f>SUM(P44:P45)</f>
        <v>14500000</v>
      </c>
      <c r="Q43" s="25">
        <v>1</v>
      </c>
      <c r="R43" s="26">
        <f>SUM(R44:R45)</f>
        <v>17400000</v>
      </c>
      <c r="S43" s="25">
        <v>1</v>
      </c>
      <c r="T43" s="26">
        <f>SUM(T44:T45)</f>
        <v>21220000</v>
      </c>
      <c r="U43" s="25">
        <v>1</v>
      </c>
      <c r="V43" s="26">
        <f>SUM(V44:V45)</f>
        <v>25464000</v>
      </c>
      <c r="W43" s="25">
        <v>1</v>
      </c>
      <c r="X43" s="26">
        <f>SUM(X44:X45)</f>
        <v>25464000</v>
      </c>
      <c r="Y43" s="16" t="s">
        <v>22</v>
      </c>
      <c r="Z43" s="17" t="s">
        <v>23</v>
      </c>
    </row>
    <row r="44" spans="1:26" ht="27" customHeight="1" x14ac:dyDescent="0.25">
      <c r="A44" s="49"/>
      <c r="B44" s="49"/>
      <c r="C44" s="49"/>
      <c r="D44" s="22"/>
      <c r="E44" s="22"/>
      <c r="F44" s="22"/>
      <c r="G44" s="22"/>
      <c r="H44" s="12" t="s">
        <v>116</v>
      </c>
      <c r="I44" s="13" t="s">
        <v>117</v>
      </c>
      <c r="J44" s="14" t="s">
        <v>118</v>
      </c>
      <c r="K44" s="14" t="s">
        <v>118</v>
      </c>
      <c r="L44" s="15">
        <v>5600000</v>
      </c>
      <c r="M44" s="14" t="s">
        <v>118</v>
      </c>
      <c r="N44" s="15">
        <v>6400000</v>
      </c>
      <c r="O44" s="14" t="s">
        <v>118</v>
      </c>
      <c r="P44" s="15">
        <v>6500000</v>
      </c>
      <c r="Q44" s="14" t="s">
        <v>118</v>
      </c>
      <c r="R44" s="15">
        <f t="shared" si="3"/>
        <v>7800000</v>
      </c>
      <c r="S44" s="14" t="str">
        <f t="shared" si="8"/>
        <v>18 dokumen</v>
      </c>
      <c r="T44" s="15">
        <v>9700000</v>
      </c>
      <c r="U44" s="14" t="str">
        <f t="shared" si="6"/>
        <v>18 dokumen</v>
      </c>
      <c r="V44" s="15">
        <f t="shared" si="5"/>
        <v>11640000</v>
      </c>
      <c r="W44" s="14" t="str">
        <f t="shared" si="4"/>
        <v>18 dokumen</v>
      </c>
      <c r="X44" s="15">
        <f t="shared" si="4"/>
        <v>11640000</v>
      </c>
      <c r="Y44" s="16" t="s">
        <v>22</v>
      </c>
      <c r="Z44" s="17" t="s">
        <v>23</v>
      </c>
    </row>
    <row r="45" spans="1:26" ht="18" customHeight="1" x14ac:dyDescent="0.25">
      <c r="A45" s="49"/>
      <c r="B45" s="49"/>
      <c r="C45" s="49"/>
      <c r="D45" s="22"/>
      <c r="E45" s="22"/>
      <c r="F45" s="22"/>
      <c r="G45" s="22"/>
      <c r="H45" s="21" t="s">
        <v>119</v>
      </c>
      <c r="I45" s="13" t="s">
        <v>120</v>
      </c>
      <c r="J45" s="14" t="s">
        <v>121</v>
      </c>
      <c r="K45" s="14" t="s">
        <v>121</v>
      </c>
      <c r="L45" s="15">
        <v>4000000</v>
      </c>
      <c r="M45" s="14" t="s">
        <v>122</v>
      </c>
      <c r="N45" s="15">
        <v>8000000</v>
      </c>
      <c r="O45" s="14" t="s">
        <v>122</v>
      </c>
      <c r="P45" s="15">
        <v>8000000</v>
      </c>
      <c r="Q45" s="14" t="s">
        <v>122</v>
      </c>
      <c r="R45" s="15">
        <f t="shared" si="3"/>
        <v>9600000</v>
      </c>
      <c r="S45" s="14" t="str">
        <f t="shared" si="8"/>
        <v>8 dokumen</v>
      </c>
      <c r="T45" s="15">
        <f t="shared" ref="T33:T64" si="9">R45+(R45*20%)</f>
        <v>11520000</v>
      </c>
      <c r="U45" s="14" t="str">
        <f t="shared" si="6"/>
        <v>8 dokumen</v>
      </c>
      <c r="V45" s="15">
        <f t="shared" si="5"/>
        <v>13824000</v>
      </c>
      <c r="W45" s="14" t="str">
        <f t="shared" si="4"/>
        <v>8 dokumen</v>
      </c>
      <c r="X45" s="15">
        <f t="shared" si="4"/>
        <v>13824000</v>
      </c>
      <c r="Y45" s="16" t="s">
        <v>22</v>
      </c>
      <c r="Z45" s="17" t="s">
        <v>23</v>
      </c>
    </row>
    <row r="46" spans="1:26" ht="27" customHeight="1" x14ac:dyDescent="0.25">
      <c r="A46" s="49"/>
      <c r="B46" s="49"/>
      <c r="C46" s="49"/>
      <c r="D46" s="22"/>
      <c r="E46" s="22"/>
      <c r="F46" s="22"/>
      <c r="G46" s="22"/>
      <c r="H46" s="23" t="s">
        <v>123</v>
      </c>
      <c r="I46" s="46" t="s">
        <v>155</v>
      </c>
      <c r="J46" s="25">
        <v>1</v>
      </c>
      <c r="K46" s="25">
        <v>1</v>
      </c>
      <c r="L46" s="26">
        <f>SUM(L47:L48)</f>
        <v>4547000</v>
      </c>
      <c r="M46" s="25">
        <v>1</v>
      </c>
      <c r="N46" s="26">
        <f>SUM(N47:N48)</f>
        <v>6500000</v>
      </c>
      <c r="O46" s="25">
        <v>1</v>
      </c>
      <c r="P46" s="26">
        <f>SUM(P47:P48)</f>
        <v>13000000</v>
      </c>
      <c r="Q46" s="25">
        <v>1</v>
      </c>
      <c r="R46" s="26">
        <f>-SUM(R47:R48)</f>
        <v>-15600000</v>
      </c>
      <c r="S46" s="25">
        <v>1</v>
      </c>
      <c r="T46" s="26">
        <f>SUM(T47:T48)</f>
        <v>22049600</v>
      </c>
      <c r="U46" s="25">
        <v>1</v>
      </c>
      <c r="V46" s="26">
        <f>SUM(V47:V48)</f>
        <v>26459520</v>
      </c>
      <c r="W46" s="25">
        <v>1</v>
      </c>
      <c r="X46" s="26">
        <f>SUM(X47:X48)</f>
        <v>26459520</v>
      </c>
      <c r="Y46" s="16" t="s">
        <v>22</v>
      </c>
      <c r="Z46" s="17" t="s">
        <v>23</v>
      </c>
    </row>
    <row r="47" spans="1:26" ht="18" customHeight="1" x14ac:dyDescent="0.25">
      <c r="A47" s="49"/>
      <c r="B47" s="49"/>
      <c r="C47" s="49"/>
      <c r="D47" s="22"/>
      <c r="E47" s="22"/>
      <c r="F47" s="22"/>
      <c r="G47" s="22"/>
      <c r="H47" s="12" t="s">
        <v>124</v>
      </c>
      <c r="I47" s="13" t="s">
        <v>125</v>
      </c>
      <c r="J47" s="14" t="s">
        <v>111</v>
      </c>
      <c r="K47" s="14" t="s">
        <v>111</v>
      </c>
      <c r="L47" s="15">
        <v>4547000</v>
      </c>
      <c r="M47" s="14" t="s">
        <v>111</v>
      </c>
      <c r="N47" s="15">
        <v>6500000</v>
      </c>
      <c r="O47" s="14" t="s">
        <v>111</v>
      </c>
      <c r="P47" s="15">
        <v>6500000</v>
      </c>
      <c r="Q47" s="14" t="s">
        <v>111</v>
      </c>
      <c r="R47" s="15">
        <f>P47+(P47*20%)</f>
        <v>7800000</v>
      </c>
      <c r="S47" s="14" t="str">
        <f>Q47</f>
        <v>2 dokumen</v>
      </c>
      <c r="T47" s="15">
        <f>R47+(R47*20%)</f>
        <v>9360000</v>
      </c>
      <c r="U47" s="14" t="str">
        <f>S47</f>
        <v>2 dokumen</v>
      </c>
      <c r="V47" s="15">
        <f>T47+(T47*20%)</f>
        <v>11232000</v>
      </c>
      <c r="W47" s="14" t="str">
        <f>U47</f>
        <v>2 dokumen</v>
      </c>
      <c r="X47" s="15">
        <f>V47</f>
        <v>11232000</v>
      </c>
      <c r="Y47" s="16" t="s">
        <v>22</v>
      </c>
      <c r="Z47" s="17" t="s">
        <v>23</v>
      </c>
    </row>
    <row r="48" spans="1:26" ht="18" customHeight="1" x14ac:dyDescent="0.25">
      <c r="A48" s="49"/>
      <c r="B48" s="49"/>
      <c r="C48" s="49"/>
      <c r="D48" s="22"/>
      <c r="E48" s="22"/>
      <c r="F48" s="22"/>
      <c r="G48" s="22"/>
      <c r="H48" s="34" t="s">
        <v>126</v>
      </c>
      <c r="I48" s="35" t="s">
        <v>126</v>
      </c>
      <c r="J48" s="14" t="s">
        <v>111</v>
      </c>
      <c r="K48" s="14"/>
      <c r="L48" s="15"/>
      <c r="M48" s="14"/>
      <c r="N48" s="15"/>
      <c r="O48" s="14" t="s">
        <v>111</v>
      </c>
      <c r="P48" s="15">
        <v>6500000</v>
      </c>
      <c r="Q48" s="14" t="s">
        <v>111</v>
      </c>
      <c r="R48" s="15">
        <f t="shared" si="3"/>
        <v>7800000</v>
      </c>
      <c r="S48" s="14" t="str">
        <f t="shared" si="8"/>
        <v>2 dokumen</v>
      </c>
      <c r="T48" s="15">
        <v>12689600</v>
      </c>
      <c r="U48" s="14" t="str">
        <f t="shared" si="6"/>
        <v>2 dokumen</v>
      </c>
      <c r="V48" s="15">
        <f t="shared" si="5"/>
        <v>15227520</v>
      </c>
      <c r="W48" s="14" t="str">
        <f t="shared" si="4"/>
        <v>2 dokumen</v>
      </c>
      <c r="X48" s="15">
        <f t="shared" si="4"/>
        <v>15227520</v>
      </c>
      <c r="Y48" s="16" t="s">
        <v>22</v>
      </c>
      <c r="Z48" s="17" t="s">
        <v>23</v>
      </c>
    </row>
    <row r="49" spans="1:26" ht="149.25" customHeight="1" x14ac:dyDescent="0.25">
      <c r="A49" s="49"/>
      <c r="B49" s="49" t="s">
        <v>159</v>
      </c>
      <c r="C49" s="49" t="s">
        <v>17</v>
      </c>
      <c r="D49" s="22"/>
      <c r="E49" s="22"/>
      <c r="F49" s="22"/>
      <c r="G49" s="22"/>
      <c r="H49" s="24" t="s">
        <v>127</v>
      </c>
      <c r="I49" s="51" t="s">
        <v>160</v>
      </c>
      <c r="J49" s="25">
        <v>1</v>
      </c>
      <c r="K49" s="25">
        <v>1</v>
      </c>
      <c r="L49" s="26">
        <f>SUM(L50:L54)</f>
        <v>66640000</v>
      </c>
      <c r="M49" s="25">
        <v>1</v>
      </c>
      <c r="N49" s="26">
        <f>SUM(N50:N54)</f>
        <v>110981000</v>
      </c>
      <c r="O49" s="25">
        <v>1</v>
      </c>
      <c r="P49" s="26">
        <f>SUM(P50:P54)</f>
        <v>115425000</v>
      </c>
      <c r="Q49" s="25">
        <v>1</v>
      </c>
      <c r="R49" s="26">
        <f>SUM(R50:R54)</f>
        <v>138510000</v>
      </c>
      <c r="S49" s="25">
        <v>1</v>
      </c>
      <c r="T49" s="26">
        <f>SUM(T50:T54)</f>
        <v>385193300</v>
      </c>
      <c r="U49" s="25">
        <v>1</v>
      </c>
      <c r="V49" s="26">
        <f>SUM(V50:V54)</f>
        <v>462231960</v>
      </c>
      <c r="W49" s="25">
        <v>1</v>
      </c>
      <c r="X49" s="26">
        <f>SUM(X50:X54)</f>
        <v>462231960</v>
      </c>
      <c r="Y49" s="16" t="s">
        <v>22</v>
      </c>
      <c r="Z49" s="17" t="s">
        <v>23</v>
      </c>
    </row>
    <row r="50" spans="1:26" ht="28.5" customHeight="1" x14ac:dyDescent="0.25">
      <c r="A50" s="49"/>
      <c r="B50" s="49"/>
      <c r="C50" s="49"/>
      <c r="D50" s="22"/>
      <c r="E50" s="22"/>
      <c r="F50" s="22"/>
      <c r="G50" s="22"/>
      <c r="H50" s="21" t="s">
        <v>128</v>
      </c>
      <c r="I50" s="52" t="s">
        <v>161</v>
      </c>
      <c r="J50" s="14" t="s">
        <v>58</v>
      </c>
      <c r="K50" s="14" t="s">
        <v>58</v>
      </c>
      <c r="L50" s="15">
        <v>11500000</v>
      </c>
      <c r="M50" s="14" t="s">
        <v>58</v>
      </c>
      <c r="N50" s="15">
        <v>30500000</v>
      </c>
      <c r="O50" s="14" t="s">
        <v>58</v>
      </c>
      <c r="P50" s="15">
        <v>32025000</v>
      </c>
      <c r="Q50" s="14" t="s">
        <v>58</v>
      </c>
      <c r="R50" s="15">
        <f t="shared" si="3"/>
        <v>38430000</v>
      </c>
      <c r="S50" s="14" t="s">
        <v>178</v>
      </c>
      <c r="T50" s="15">
        <v>139839000</v>
      </c>
      <c r="U50" s="14" t="str">
        <f t="shared" si="6"/>
        <v>15 dok</v>
      </c>
      <c r="V50" s="15">
        <f t="shared" si="5"/>
        <v>167806800</v>
      </c>
      <c r="W50" s="14" t="str">
        <f t="shared" si="4"/>
        <v>15 dok</v>
      </c>
      <c r="X50" s="15">
        <f t="shared" si="4"/>
        <v>167806800</v>
      </c>
      <c r="Y50" s="16" t="s">
        <v>22</v>
      </c>
      <c r="Z50" s="17" t="s">
        <v>23</v>
      </c>
    </row>
    <row r="51" spans="1:26" ht="27" customHeight="1" x14ac:dyDescent="0.25">
      <c r="A51" s="49"/>
      <c r="B51" s="49"/>
      <c r="C51" s="49"/>
      <c r="D51" s="22"/>
      <c r="E51" s="22"/>
      <c r="F51" s="22"/>
      <c r="G51" s="22"/>
      <c r="H51" s="21" t="s">
        <v>129</v>
      </c>
      <c r="I51" s="52" t="s">
        <v>162</v>
      </c>
      <c r="J51" s="14" t="s">
        <v>48</v>
      </c>
      <c r="K51" s="14" t="s">
        <v>48</v>
      </c>
      <c r="L51" s="15">
        <v>25240000</v>
      </c>
      <c r="M51" s="14" t="s">
        <v>48</v>
      </c>
      <c r="N51" s="15">
        <v>28781000</v>
      </c>
      <c r="O51" s="14" t="s">
        <v>48</v>
      </c>
      <c r="P51" s="15">
        <v>30200000</v>
      </c>
      <c r="Q51" s="14" t="s">
        <v>48</v>
      </c>
      <c r="R51" s="15">
        <f t="shared" si="3"/>
        <v>36240000</v>
      </c>
      <c r="S51" s="14" t="s">
        <v>179</v>
      </c>
      <c r="T51" s="15">
        <v>24978600</v>
      </c>
      <c r="U51" s="14" t="str">
        <f t="shared" si="6"/>
        <v>5 dok</v>
      </c>
      <c r="V51" s="15">
        <f t="shared" si="5"/>
        <v>29974320</v>
      </c>
      <c r="W51" s="14" t="str">
        <f t="shared" si="4"/>
        <v>5 dok</v>
      </c>
      <c r="X51" s="15">
        <f t="shared" si="4"/>
        <v>29974320</v>
      </c>
      <c r="Y51" s="16" t="s">
        <v>22</v>
      </c>
      <c r="Z51" s="17" t="s">
        <v>23</v>
      </c>
    </row>
    <row r="52" spans="1:26" ht="27" customHeight="1" x14ac:dyDescent="0.25">
      <c r="A52" s="49"/>
      <c r="B52" s="49"/>
      <c r="C52" s="49"/>
      <c r="D52" s="22"/>
      <c r="E52" s="22"/>
      <c r="F52" s="22"/>
      <c r="G52" s="22"/>
      <c r="H52" s="21" t="s">
        <v>130</v>
      </c>
      <c r="I52" s="52" t="s">
        <v>163</v>
      </c>
      <c r="J52" s="14" t="s">
        <v>58</v>
      </c>
      <c r="K52" s="14" t="s">
        <v>58</v>
      </c>
      <c r="L52" s="15">
        <v>9600000</v>
      </c>
      <c r="M52" s="14" t="s">
        <v>48</v>
      </c>
      <c r="N52" s="15">
        <v>16700000</v>
      </c>
      <c r="O52" s="14" t="s">
        <v>48</v>
      </c>
      <c r="P52" s="15">
        <v>17700000</v>
      </c>
      <c r="Q52" s="14" t="s">
        <v>48</v>
      </c>
      <c r="R52" s="15">
        <f t="shared" si="3"/>
        <v>21240000</v>
      </c>
      <c r="S52" s="14" t="s">
        <v>179</v>
      </c>
      <c r="T52" s="15">
        <v>50910800</v>
      </c>
      <c r="U52" s="14" t="str">
        <f t="shared" si="6"/>
        <v>5 dok</v>
      </c>
      <c r="V52" s="15">
        <f t="shared" si="5"/>
        <v>61092960</v>
      </c>
      <c r="W52" s="14" t="str">
        <f t="shared" si="4"/>
        <v>5 dok</v>
      </c>
      <c r="X52" s="15">
        <f t="shared" si="4"/>
        <v>61092960</v>
      </c>
      <c r="Y52" s="16" t="s">
        <v>22</v>
      </c>
      <c r="Z52" s="17" t="s">
        <v>23</v>
      </c>
    </row>
    <row r="53" spans="1:26" ht="36" customHeight="1" x14ac:dyDescent="0.25">
      <c r="A53" s="49"/>
      <c r="B53" s="49"/>
      <c r="C53" s="49"/>
      <c r="D53" s="22"/>
      <c r="E53" s="22"/>
      <c r="F53" s="22"/>
      <c r="G53" s="22"/>
      <c r="H53" s="21" t="s">
        <v>131</v>
      </c>
      <c r="I53" s="53" t="s">
        <v>164</v>
      </c>
      <c r="J53" s="14" t="s">
        <v>132</v>
      </c>
      <c r="K53" s="14" t="s">
        <v>132</v>
      </c>
      <c r="L53" s="15">
        <v>12000000</v>
      </c>
      <c r="M53" s="14" t="s">
        <v>48</v>
      </c>
      <c r="N53" s="15">
        <v>24000000</v>
      </c>
      <c r="O53" s="14" t="s">
        <v>48</v>
      </c>
      <c r="P53" s="15">
        <v>24000000</v>
      </c>
      <c r="Q53" s="14" t="s">
        <v>48</v>
      </c>
      <c r="R53" s="15">
        <f t="shared" si="3"/>
        <v>28800000</v>
      </c>
      <c r="S53" s="14" t="s">
        <v>122</v>
      </c>
      <c r="T53" s="15">
        <v>76156200</v>
      </c>
      <c r="U53" s="14" t="str">
        <f t="shared" si="6"/>
        <v>8 dokumen</v>
      </c>
      <c r="V53" s="15">
        <f t="shared" si="5"/>
        <v>91387440</v>
      </c>
      <c r="W53" s="14" t="str">
        <f t="shared" si="4"/>
        <v>8 dokumen</v>
      </c>
      <c r="X53" s="15">
        <f t="shared" si="4"/>
        <v>91387440</v>
      </c>
      <c r="Y53" s="16" t="s">
        <v>22</v>
      </c>
      <c r="Z53" s="17" t="s">
        <v>23</v>
      </c>
    </row>
    <row r="54" spans="1:26" ht="27" customHeight="1" x14ac:dyDescent="0.25">
      <c r="A54" s="49"/>
      <c r="B54" s="49"/>
      <c r="C54" s="49"/>
      <c r="D54" s="22"/>
      <c r="E54" s="22"/>
      <c r="F54" s="22"/>
      <c r="G54" s="22"/>
      <c r="H54" s="21" t="s">
        <v>133</v>
      </c>
      <c r="I54" s="13" t="s">
        <v>165</v>
      </c>
      <c r="J54" s="14" t="s">
        <v>132</v>
      </c>
      <c r="K54" s="14" t="s">
        <v>132</v>
      </c>
      <c r="L54" s="15">
        <v>8300000</v>
      </c>
      <c r="M54" s="14" t="s">
        <v>132</v>
      </c>
      <c r="N54" s="15">
        <v>11000000</v>
      </c>
      <c r="O54" s="14" t="s">
        <v>132</v>
      </c>
      <c r="P54" s="15">
        <v>11500000</v>
      </c>
      <c r="Q54" s="14" t="s">
        <v>132</v>
      </c>
      <c r="R54" s="15">
        <f t="shared" si="3"/>
        <v>13800000</v>
      </c>
      <c r="S54" s="14" t="s">
        <v>180</v>
      </c>
      <c r="T54" s="15">
        <v>93308700</v>
      </c>
      <c r="U54" s="14" t="str">
        <f t="shared" si="6"/>
        <v>7 dok</v>
      </c>
      <c r="V54" s="15">
        <f t="shared" si="5"/>
        <v>111970440</v>
      </c>
      <c r="W54" s="14" t="str">
        <f t="shared" si="4"/>
        <v>7 dok</v>
      </c>
      <c r="X54" s="15">
        <f t="shared" si="4"/>
        <v>111970440</v>
      </c>
      <c r="Y54" s="16" t="s">
        <v>22</v>
      </c>
      <c r="Z54" s="17" t="s">
        <v>23</v>
      </c>
    </row>
    <row r="55" spans="1:26" ht="18" customHeight="1" x14ac:dyDescent="0.25">
      <c r="A55" s="49"/>
      <c r="B55" s="49"/>
      <c r="C55" s="49"/>
      <c r="D55" s="22"/>
      <c r="E55" s="22"/>
      <c r="F55" s="22"/>
      <c r="G55" s="22"/>
      <c r="H55" s="24" t="s">
        <v>134</v>
      </c>
      <c r="I55" s="46" t="s">
        <v>153</v>
      </c>
      <c r="J55" s="25">
        <v>1</v>
      </c>
      <c r="K55" s="25">
        <v>1</v>
      </c>
      <c r="L55" s="26">
        <f>SUM(L56:L61)</f>
        <v>46457000</v>
      </c>
      <c r="M55" s="25">
        <v>1</v>
      </c>
      <c r="N55" s="26">
        <f>SUM(N56:N61)</f>
        <v>66550000</v>
      </c>
      <c r="O55" s="25">
        <v>1</v>
      </c>
      <c r="P55" s="26">
        <f>SUM(P56:P61)</f>
        <v>82220000</v>
      </c>
      <c r="Q55" s="25">
        <v>1</v>
      </c>
      <c r="R55" s="26">
        <f>SUM(R56:R61)</f>
        <v>98664000</v>
      </c>
      <c r="S55" s="25">
        <v>1</v>
      </c>
      <c r="T55" s="26">
        <f>SUM(T56:T61)</f>
        <v>67997500</v>
      </c>
      <c r="U55" s="25">
        <v>1</v>
      </c>
      <c r="V55" s="26">
        <f>SUM(V56:V61)</f>
        <v>81597000</v>
      </c>
      <c r="W55" s="25">
        <v>1</v>
      </c>
      <c r="X55" s="26">
        <f>SUM(X56:X61)</f>
        <v>81597000</v>
      </c>
      <c r="Y55" s="16" t="s">
        <v>22</v>
      </c>
      <c r="Z55" s="17" t="s">
        <v>23</v>
      </c>
    </row>
    <row r="56" spans="1:26" ht="18" customHeight="1" x14ac:dyDescent="0.25">
      <c r="A56" s="49"/>
      <c r="B56" s="49"/>
      <c r="C56" s="49"/>
      <c r="D56" s="22"/>
      <c r="E56" s="22"/>
      <c r="F56" s="22"/>
      <c r="G56" s="22"/>
      <c r="H56" s="12" t="s">
        <v>135</v>
      </c>
      <c r="I56" s="13" t="s">
        <v>166</v>
      </c>
      <c r="J56" s="14" t="s">
        <v>136</v>
      </c>
      <c r="K56" s="14" t="s">
        <v>136</v>
      </c>
      <c r="L56" s="15">
        <v>17000000</v>
      </c>
      <c r="M56" s="14" t="s">
        <v>136</v>
      </c>
      <c r="N56" s="15">
        <v>17000000</v>
      </c>
      <c r="O56" s="14" t="s">
        <v>136</v>
      </c>
      <c r="P56" s="15">
        <v>17500000</v>
      </c>
      <c r="Q56" s="14" t="s">
        <v>136</v>
      </c>
      <c r="R56" s="15">
        <f t="shared" si="3"/>
        <v>21000000</v>
      </c>
      <c r="S56" s="14"/>
      <c r="T56" s="15"/>
      <c r="U56" s="14"/>
      <c r="V56" s="15">
        <f t="shared" si="5"/>
        <v>0</v>
      </c>
      <c r="W56" s="14"/>
      <c r="X56" s="15">
        <f t="shared" si="4"/>
        <v>0</v>
      </c>
      <c r="Y56" s="16" t="s">
        <v>22</v>
      </c>
      <c r="Z56" s="17" t="s">
        <v>23</v>
      </c>
    </row>
    <row r="57" spans="1:26" ht="18" customHeight="1" x14ac:dyDescent="0.25">
      <c r="A57" s="49"/>
      <c r="B57" s="49"/>
      <c r="C57" s="49"/>
      <c r="D57" s="22"/>
      <c r="E57" s="22"/>
      <c r="F57" s="22"/>
      <c r="G57" s="22"/>
      <c r="H57" s="12" t="s">
        <v>137</v>
      </c>
      <c r="I57" s="13" t="s">
        <v>167</v>
      </c>
      <c r="J57" s="14" t="s">
        <v>136</v>
      </c>
      <c r="K57" s="14" t="s">
        <v>136</v>
      </c>
      <c r="L57" s="15">
        <v>10792000</v>
      </c>
      <c r="M57" s="14" t="s">
        <v>136</v>
      </c>
      <c r="N57" s="15">
        <v>12700000</v>
      </c>
      <c r="O57" s="14" t="s">
        <v>136</v>
      </c>
      <c r="P57" s="15">
        <v>13000000</v>
      </c>
      <c r="Q57" s="14" t="s">
        <v>136</v>
      </c>
      <c r="R57" s="15">
        <f t="shared" si="3"/>
        <v>15600000</v>
      </c>
      <c r="S57" s="14" t="s">
        <v>144</v>
      </c>
      <c r="T57" s="15">
        <v>67997500</v>
      </c>
      <c r="U57" s="14" t="str">
        <f t="shared" si="6"/>
        <v>28 desa</v>
      </c>
      <c r="V57" s="15">
        <f t="shared" si="5"/>
        <v>81597000</v>
      </c>
      <c r="W57" s="14" t="str">
        <f t="shared" si="4"/>
        <v>28 desa</v>
      </c>
      <c r="X57" s="15">
        <f t="shared" si="4"/>
        <v>81597000</v>
      </c>
      <c r="Y57" s="16" t="s">
        <v>22</v>
      </c>
      <c r="Z57" s="17" t="s">
        <v>23</v>
      </c>
    </row>
    <row r="58" spans="1:26" ht="18" customHeight="1" x14ac:dyDescent="0.25">
      <c r="A58" s="49"/>
      <c r="B58" s="49"/>
      <c r="C58" s="49"/>
      <c r="D58" s="22"/>
      <c r="E58" s="22"/>
      <c r="F58" s="22"/>
      <c r="G58" s="22"/>
      <c r="H58" s="12" t="s">
        <v>138</v>
      </c>
      <c r="I58" s="13" t="s">
        <v>166</v>
      </c>
      <c r="J58" s="14" t="s">
        <v>139</v>
      </c>
      <c r="K58" s="14" t="s">
        <v>139</v>
      </c>
      <c r="L58" s="15">
        <v>5000000</v>
      </c>
      <c r="M58" s="14" t="s">
        <v>139</v>
      </c>
      <c r="N58" s="15">
        <v>6550000</v>
      </c>
      <c r="O58" s="14" t="s">
        <v>139</v>
      </c>
      <c r="P58" s="15">
        <v>15720000</v>
      </c>
      <c r="Q58" s="14" t="s">
        <v>139</v>
      </c>
      <c r="R58" s="15">
        <f t="shared" si="3"/>
        <v>18864000</v>
      </c>
      <c r="S58" s="14"/>
      <c r="T58" s="15"/>
      <c r="U58" s="14"/>
      <c r="V58" s="15"/>
      <c r="W58" s="14"/>
      <c r="X58" s="15">
        <f t="shared" si="4"/>
        <v>0</v>
      </c>
      <c r="Y58" s="16" t="s">
        <v>22</v>
      </c>
      <c r="Z58" s="17" t="s">
        <v>23</v>
      </c>
    </row>
    <row r="59" spans="1:26" ht="36" customHeight="1" x14ac:dyDescent="0.25">
      <c r="A59" s="49"/>
      <c r="B59" s="49"/>
      <c r="C59" s="49"/>
      <c r="D59" s="22"/>
      <c r="E59" s="22"/>
      <c r="F59" s="22"/>
      <c r="G59" s="22"/>
      <c r="H59" s="21" t="s">
        <v>140</v>
      </c>
      <c r="I59" s="13" t="s">
        <v>167</v>
      </c>
      <c r="J59" s="14" t="s">
        <v>136</v>
      </c>
      <c r="K59" s="14" t="s">
        <v>136</v>
      </c>
      <c r="L59" s="15">
        <v>8665000</v>
      </c>
      <c r="M59" s="14" t="s">
        <v>136</v>
      </c>
      <c r="N59" s="15">
        <v>10500000</v>
      </c>
      <c r="O59" s="14" t="s">
        <v>136</v>
      </c>
      <c r="P59" s="15">
        <v>12000000</v>
      </c>
      <c r="Q59" s="14" t="s">
        <v>136</v>
      </c>
      <c r="R59" s="15">
        <f t="shared" si="3"/>
        <v>14400000</v>
      </c>
      <c r="S59" s="14"/>
      <c r="T59" s="15"/>
      <c r="U59" s="14"/>
      <c r="V59" s="15"/>
      <c r="W59" s="14"/>
      <c r="X59" s="15">
        <f t="shared" si="4"/>
        <v>0</v>
      </c>
      <c r="Y59" s="16" t="s">
        <v>22</v>
      </c>
      <c r="Z59" s="17" t="s">
        <v>23</v>
      </c>
    </row>
    <row r="60" spans="1:26" ht="18" customHeight="1" x14ac:dyDescent="0.25">
      <c r="A60" s="49"/>
      <c r="B60" s="49"/>
      <c r="C60" s="49"/>
      <c r="D60" s="22"/>
      <c r="E60" s="22"/>
      <c r="F60" s="22"/>
      <c r="G60" s="22"/>
      <c r="H60" s="12" t="s">
        <v>141</v>
      </c>
      <c r="I60" s="13" t="s">
        <v>167</v>
      </c>
      <c r="J60" s="14" t="s">
        <v>139</v>
      </c>
      <c r="K60" s="14" t="s">
        <v>139</v>
      </c>
      <c r="L60" s="15">
        <v>5000000</v>
      </c>
      <c r="M60" s="14" t="s">
        <v>139</v>
      </c>
      <c r="N60" s="15">
        <v>9800000</v>
      </c>
      <c r="O60" s="14" t="s">
        <v>139</v>
      </c>
      <c r="P60" s="15">
        <v>11000000</v>
      </c>
      <c r="Q60" s="14" t="s">
        <v>139</v>
      </c>
      <c r="R60" s="15">
        <f t="shared" si="3"/>
        <v>13200000</v>
      </c>
      <c r="S60" s="14"/>
      <c r="T60" s="15"/>
      <c r="U60" s="14"/>
      <c r="V60" s="15"/>
      <c r="W60" s="14"/>
      <c r="X60" s="15">
        <f t="shared" si="4"/>
        <v>0</v>
      </c>
      <c r="Y60" s="16" t="s">
        <v>22</v>
      </c>
      <c r="Z60" s="17" t="s">
        <v>23</v>
      </c>
    </row>
    <row r="61" spans="1:26" ht="53.25" customHeight="1" x14ac:dyDescent="0.25">
      <c r="A61" s="49"/>
      <c r="B61" s="49"/>
      <c r="C61" s="49"/>
      <c r="D61" s="22"/>
      <c r="E61" s="22"/>
      <c r="F61" s="22"/>
      <c r="G61" s="22"/>
      <c r="H61" s="12" t="s">
        <v>145</v>
      </c>
      <c r="I61" s="13" t="s">
        <v>168</v>
      </c>
      <c r="J61" s="14"/>
      <c r="K61" s="14"/>
      <c r="L61" s="15"/>
      <c r="M61" s="14" t="s">
        <v>144</v>
      </c>
      <c r="N61" s="15">
        <v>10000000</v>
      </c>
      <c r="O61" s="14" t="s">
        <v>144</v>
      </c>
      <c r="P61" s="15">
        <v>13000000</v>
      </c>
      <c r="Q61" s="14"/>
      <c r="R61" s="15">
        <f t="shared" si="3"/>
        <v>15600000</v>
      </c>
      <c r="S61" s="14"/>
      <c r="T61" s="15"/>
      <c r="U61" s="14"/>
      <c r="V61" s="15"/>
      <c r="W61" s="14"/>
      <c r="X61" s="15">
        <f t="shared" si="4"/>
        <v>0</v>
      </c>
      <c r="Y61" s="16" t="s">
        <v>22</v>
      </c>
      <c r="Z61" s="17" t="s">
        <v>23</v>
      </c>
    </row>
    <row r="62" spans="1:26" ht="53.25" customHeight="1" x14ac:dyDescent="0.25">
      <c r="A62" s="49"/>
      <c r="B62" s="49"/>
      <c r="C62" s="49"/>
      <c r="D62" s="22"/>
      <c r="E62" s="22"/>
      <c r="F62" s="22"/>
      <c r="G62" s="22"/>
      <c r="H62" s="36" t="s">
        <v>142</v>
      </c>
      <c r="I62" s="36" t="s">
        <v>143</v>
      </c>
      <c r="J62" s="14"/>
      <c r="K62" s="14"/>
      <c r="L62" s="15"/>
      <c r="M62" s="14"/>
      <c r="N62" s="15"/>
      <c r="O62" s="14"/>
      <c r="P62" s="15"/>
      <c r="Q62" s="14"/>
      <c r="R62" s="15">
        <f>P62+(P62*20%)</f>
        <v>0</v>
      </c>
      <c r="S62" s="14" t="s">
        <v>144</v>
      </c>
      <c r="T62" s="15">
        <v>3514500</v>
      </c>
      <c r="U62" s="14" t="s">
        <v>144</v>
      </c>
      <c r="V62" s="15">
        <f>T62+(T62*20%)</f>
        <v>4217400</v>
      </c>
      <c r="W62" s="14" t="s">
        <v>144</v>
      </c>
      <c r="X62" s="15">
        <f>V62</f>
        <v>4217400</v>
      </c>
      <c r="Y62" s="16" t="s">
        <v>22</v>
      </c>
      <c r="Z62" s="17" t="s">
        <v>23</v>
      </c>
    </row>
    <row r="63" spans="1:26" ht="35.25" customHeight="1" x14ac:dyDescent="0.25">
      <c r="A63" s="49"/>
      <c r="B63" s="49"/>
      <c r="C63" s="49"/>
      <c r="D63" s="22"/>
      <c r="E63" s="22"/>
      <c r="F63" s="22"/>
      <c r="G63" s="22"/>
      <c r="H63" s="24" t="s">
        <v>146</v>
      </c>
      <c r="I63" s="46" t="s">
        <v>156</v>
      </c>
      <c r="J63" s="25">
        <v>1</v>
      </c>
      <c r="K63" s="25">
        <v>1</v>
      </c>
      <c r="L63" s="26">
        <f>SUM(L64:L68)</f>
        <v>2000000</v>
      </c>
      <c r="M63" s="25">
        <v>1</v>
      </c>
      <c r="N63" s="26">
        <f>SUM(N64:N68)</f>
        <v>68000000</v>
      </c>
      <c r="O63" s="25">
        <v>1</v>
      </c>
      <c r="P63" s="26">
        <f>SUM(P64:P68)</f>
        <v>4000000</v>
      </c>
      <c r="Q63" s="25">
        <v>1</v>
      </c>
      <c r="R63" s="26">
        <f>SUM(R64:R68)</f>
        <v>4800000</v>
      </c>
      <c r="S63" s="25">
        <v>1</v>
      </c>
      <c r="T63" s="26">
        <f>SUM(T64:T68)</f>
        <v>2000000</v>
      </c>
      <c r="U63" s="25">
        <v>1</v>
      </c>
      <c r="V63" s="26">
        <f>SUM(V64:V68)</f>
        <v>4000000</v>
      </c>
      <c r="W63" s="25">
        <v>1</v>
      </c>
      <c r="X63" s="26">
        <f>SUM(X64:X68)</f>
        <v>4000000</v>
      </c>
      <c r="Y63" s="16" t="s">
        <v>22</v>
      </c>
      <c r="Z63" s="17" t="s">
        <v>23</v>
      </c>
    </row>
    <row r="64" spans="1:26" ht="18.75" customHeight="1" thickBot="1" x14ac:dyDescent="0.3">
      <c r="A64" s="50"/>
      <c r="B64" s="50"/>
      <c r="C64" s="50"/>
      <c r="D64" s="37"/>
      <c r="E64" s="37"/>
      <c r="F64" s="37"/>
      <c r="G64" s="37"/>
      <c r="H64" s="38" t="s">
        <v>147</v>
      </c>
      <c r="I64" s="39" t="s">
        <v>174</v>
      </c>
      <c r="J64" s="40" t="s">
        <v>148</v>
      </c>
      <c r="K64" s="40" t="s">
        <v>148</v>
      </c>
      <c r="L64" s="41">
        <v>2000000</v>
      </c>
      <c r="M64" s="42" t="s">
        <v>149</v>
      </c>
      <c r="N64" s="41">
        <v>68000000</v>
      </c>
      <c r="O64" s="40" t="s">
        <v>148</v>
      </c>
      <c r="P64" s="41">
        <v>4000000</v>
      </c>
      <c r="Q64" s="40" t="s">
        <v>150</v>
      </c>
      <c r="R64" s="41">
        <f t="shared" si="3"/>
        <v>4800000</v>
      </c>
      <c r="S64" s="40" t="s">
        <v>21</v>
      </c>
      <c r="T64" s="41">
        <v>2000000</v>
      </c>
      <c r="U64" s="40" t="str">
        <f t="shared" si="6"/>
        <v>12 bulan</v>
      </c>
      <c r="V64" s="41">
        <v>4000000</v>
      </c>
      <c r="W64" s="40" t="str">
        <f t="shared" si="4"/>
        <v>12 bulan</v>
      </c>
      <c r="X64" s="41">
        <f t="shared" si="4"/>
        <v>4000000</v>
      </c>
      <c r="Y64" s="43" t="s">
        <v>22</v>
      </c>
      <c r="Z64" s="44" t="s">
        <v>23</v>
      </c>
    </row>
    <row r="66" spans="22:24" x14ac:dyDescent="0.25">
      <c r="V66" s="56" t="s">
        <v>171</v>
      </c>
      <c r="W66" s="56"/>
      <c r="X66" s="56"/>
    </row>
    <row r="67" spans="22:24" x14ac:dyDescent="0.25">
      <c r="V67" s="55"/>
    </row>
    <row r="68" spans="22:24" x14ac:dyDescent="0.25">
      <c r="V68" s="55"/>
    </row>
    <row r="69" spans="22:24" x14ac:dyDescent="0.25">
      <c r="V69" s="55"/>
    </row>
    <row r="70" spans="22:24" x14ac:dyDescent="0.25">
      <c r="V70" s="61" t="s">
        <v>172</v>
      </c>
      <c r="W70" s="61"/>
      <c r="X70" s="61"/>
    </row>
    <row r="71" spans="22:24" x14ac:dyDescent="0.25">
      <c r="V71" s="56" t="s">
        <v>173</v>
      </c>
      <c r="W71" s="56"/>
      <c r="X71" s="56"/>
    </row>
  </sheetData>
  <mergeCells count="24">
    <mergeCell ref="A2:Z2"/>
    <mergeCell ref="A6:A8"/>
    <mergeCell ref="B6:B8"/>
    <mergeCell ref="C6:C8"/>
    <mergeCell ref="D6:G8"/>
    <mergeCell ref="H6:H8"/>
    <mergeCell ref="I6:I8"/>
    <mergeCell ref="J6:J8"/>
    <mergeCell ref="K6:X6"/>
    <mergeCell ref="Z6:Z8"/>
    <mergeCell ref="K7:L7"/>
    <mergeCell ref="M7:N7"/>
    <mergeCell ref="O7:P7"/>
    <mergeCell ref="Q7:R7"/>
    <mergeCell ref="S7:T7"/>
    <mergeCell ref="V71:X71"/>
    <mergeCell ref="Y6:Y8"/>
    <mergeCell ref="A3:Z3"/>
    <mergeCell ref="A4:Z4"/>
    <mergeCell ref="V66:X66"/>
    <mergeCell ref="V70:X70"/>
    <mergeCell ref="U7:V7"/>
    <mergeCell ref="W7:X7"/>
    <mergeCell ref="D9:G9"/>
  </mergeCells>
  <pageMargins left="0.7" right="0.7" top="0.75" bottom="0.75" header="0.3" footer="0.3"/>
  <pageSetup paperSize="5" scale="7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 bener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2019-10-26T05:58:11Z</cp:lastPrinted>
  <dcterms:created xsi:type="dcterms:W3CDTF">2019-09-04T01:29:35Z</dcterms:created>
  <dcterms:modified xsi:type="dcterms:W3CDTF">2020-05-12T03:04:10Z</dcterms:modified>
</cp:coreProperties>
</file>